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<sst xmlns="http://schemas.openxmlformats.org/spreadsheetml/2006/main" uniqueCount="257">
  <si>
    <t>FDP Form 7 - 20% Development Fund Utilization</t>
  </si>
  <si>
    <t>UTILIZATION OF THE 20%  OF THE NATIONAL TAX ALLOTMENT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</si>
  <si>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</si>
  <si>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</si>
  <si>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</si>
  <si>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</si>
  <si>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</si>
  <si>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</si>
  <si>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</si>
  <si>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</si>
  <si>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</si>
  <si>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</si>
  <si>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</si>
  <si>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</si>
  <si>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</si>
  <si>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</si>
  <si>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</si>
  <si>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</si>
  <si>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</si>
  <si>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</si>
  <si>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 DEVELOPMENT PROJECTS</t>
  </si>
  <si>
    <t>Land:</t>
  </si>
  <si>
    <t>Lot Acquisition for Brgy. Site Expansion</t>
  </si>
  <si>
    <t>Brgy. Serna</t>
  </si>
  <si>
    <t>Completed</t>
  </si>
  <si>
    <t>Brgy. Quezon</t>
  </si>
  <si>
    <t>Lot Acquisitiion for Brgy. Heath Center</t>
  </si>
  <si>
    <t>Brgy. Bilabid</t>
  </si>
  <si>
    <t>Lot Acquisition for New Public Cemetery Development</t>
  </si>
  <si>
    <t>Total Land</t>
  </si>
  <si>
    <t>Water Supply:</t>
  </si>
  <si>
    <t>Construction of Water System in Brgy. Day-asan Phase 1</t>
  </si>
  <si>
    <t>Brgy. Day-asan</t>
  </si>
  <si>
    <t>Sept. 11, 2023</t>
  </si>
  <si>
    <t>Nov. 10, 2023</t>
  </si>
  <si>
    <t>Construction of Water System in Brgy. Buenavista Phase 1</t>
  </si>
  <si>
    <t>Brgy. Buenavista</t>
  </si>
  <si>
    <t>Aug. 17, 2023</t>
  </si>
  <si>
    <t>Dec. 14, 2023</t>
  </si>
  <si>
    <t>Ongoing</t>
  </si>
  <si>
    <t>Construction of Water System in Brgy. Libuac Phase 1</t>
  </si>
  <si>
    <t>Brgy. Libuac</t>
  </si>
  <si>
    <t>Aug. 23, 2023</t>
  </si>
  <si>
    <t>Jan. 19, 2024</t>
  </si>
  <si>
    <t>Construction of Water System in Brgy.Alang-Alang Phase 1</t>
  </si>
  <si>
    <t>Brgy.Alang-Alang</t>
  </si>
  <si>
    <t>Construction of Water System in Brgy. Catadman Phase 1</t>
  </si>
  <si>
    <t>Brgy. Catadman</t>
  </si>
  <si>
    <t>Construction of Water System in Brgy. Baybay Phase 1</t>
  </si>
  <si>
    <t>Brgy. Baybay</t>
  </si>
  <si>
    <t>Jan. 20, 2024</t>
  </si>
  <si>
    <t>Construction of Water System in Brgy. Cantiasay Phase 1</t>
  </si>
  <si>
    <t>Brgy. Cantiasay</t>
  </si>
  <si>
    <t>Aug. 25, 2023</t>
  </si>
  <si>
    <t>Jan. 22, 2024</t>
  </si>
  <si>
    <t>Construction of Water System in Brgy. San Jose Phase 1</t>
  </si>
  <si>
    <t>Brgy. San Jose</t>
  </si>
  <si>
    <t>Sept. 4, 2023</t>
  </si>
  <si>
    <t>Dec. 23, 2023</t>
  </si>
  <si>
    <t>Construction of Water System in Brgy. Manjagao Phase 1</t>
  </si>
  <si>
    <t>Brgy. Manjagao</t>
  </si>
  <si>
    <t>Construction of Water System in Brgy. Bitaugan Phase 1</t>
  </si>
  <si>
    <t>Brgy. Bitaugan</t>
  </si>
  <si>
    <t>Dec. 23, 20223</t>
  </si>
  <si>
    <t>Construction of Water System in Brgy. Aurora Phase 1</t>
  </si>
  <si>
    <t>Brgy. Aurora</t>
  </si>
  <si>
    <t>Dec. 22, 20223</t>
  </si>
  <si>
    <t>Construction of Water System</t>
  </si>
  <si>
    <t>Brgy. San Isidro</t>
  </si>
  <si>
    <t>Oct. 21, 2023</t>
  </si>
  <si>
    <t>Improvement of Water System at Purok 7</t>
  </si>
  <si>
    <t>Brgy. Balibayon</t>
  </si>
  <si>
    <t>for bidding</t>
  </si>
  <si>
    <t>Total Water Supply</t>
  </si>
  <si>
    <t>Power Supply:</t>
  </si>
  <si>
    <t>Installation of Solar Streets Lights</t>
  </si>
  <si>
    <t>Brgy. Rizal</t>
  </si>
  <si>
    <t>June 9, 2023</t>
  </si>
  <si>
    <t>Aug. 7, 2023</t>
  </si>
  <si>
    <t>Brgy. Cagniog</t>
  </si>
  <si>
    <t>July 25, 2023</t>
  </si>
  <si>
    <t>Oct. 2, 2023</t>
  </si>
  <si>
    <t>Brgy. Sukailang</t>
  </si>
  <si>
    <t>Total Power Supply</t>
  </si>
  <si>
    <t>School Buildings:</t>
  </si>
  <si>
    <t>Construction of Day Care Center, Brgy. Danawan - Phase 1</t>
  </si>
  <si>
    <t>Brgy. Danawan</t>
  </si>
  <si>
    <t>Aug. 24, 2023</t>
  </si>
  <si>
    <t>Feb. 4, 2024</t>
  </si>
  <si>
    <t>Total School Buildings</t>
  </si>
  <si>
    <t>Buildings:</t>
  </si>
  <si>
    <t>Rehabilitation of Multi-Purpose Building</t>
  </si>
  <si>
    <t>June 5, 2023</t>
  </si>
  <si>
    <t>Brgy. Mabua</t>
  </si>
  <si>
    <t>Oct. 31, 2023</t>
  </si>
  <si>
    <t>Sept. 28, 2023</t>
  </si>
  <si>
    <t>Total Building</t>
  </si>
  <si>
    <t>Hospital and Health Center:</t>
  </si>
  <si>
    <t>Construction of Barangay Health Center in Brgy. Rizal</t>
  </si>
  <si>
    <t>Aug. 4, 2023</t>
  </si>
  <si>
    <t>Oct. 30, 2024</t>
  </si>
  <si>
    <t>Construction of Health Center, Brgy. Punta Bilar Phase 1</t>
  </si>
  <si>
    <t>Brgy. Punta Bilar</t>
  </si>
  <si>
    <t>July 4, 2023</t>
  </si>
  <si>
    <t>Rehabilitation of Health Center, Brgy. Sugbay Phase 1</t>
  </si>
  <si>
    <t>Brgy. Sugbay</t>
  </si>
  <si>
    <t>Nov. 13, 2023</t>
  </si>
  <si>
    <t>Feb. 10, 2024</t>
  </si>
  <si>
    <t>Total Hospital and Health Center</t>
  </si>
  <si>
    <t>Other Structures:</t>
  </si>
  <si>
    <t>Rehabilitation of Evacuation Center, Brgy. Alegria Phase 1</t>
  </si>
  <si>
    <t>Brgy. Alegria</t>
  </si>
  <si>
    <t>Rehabilitation of Covered Court/Evacuation Center, Brgy. Bilabid Phase 1</t>
  </si>
  <si>
    <t>Oct. 3, 2023</t>
  </si>
  <si>
    <t>Rehabilitation of Multi-Purpose Gym, Brgy. Talisay Phase 1</t>
  </si>
  <si>
    <t>Brgy. Talisay</t>
  </si>
  <si>
    <t>Aug. 1, 2023</t>
  </si>
  <si>
    <t>Septe. 29, 2023</t>
  </si>
  <si>
    <t>Rehabilitation of Covered Court/Evacuation Center, Brgy. Nonoc Phase 1</t>
  </si>
  <si>
    <t>Brgy. Nonoc</t>
  </si>
  <si>
    <t>Aug. 3, 2023</t>
  </si>
  <si>
    <t>Sept. 1, 2023</t>
  </si>
  <si>
    <t>Rehabilitation of Covered Court/Evacuation Center, Brgy. San Pedro Phase 1</t>
  </si>
  <si>
    <t>Brgy. San Pedro</t>
  </si>
  <si>
    <t>July 21, 2023</t>
  </si>
  <si>
    <t>Nov. 18, 2023</t>
  </si>
  <si>
    <t>Rehabilitation of Flat Bed Drier</t>
  </si>
  <si>
    <t>Brgy. Capalayan</t>
  </si>
  <si>
    <t>Aug. 21, 2023</t>
  </si>
  <si>
    <t>Aug. 8, 2023</t>
  </si>
  <si>
    <t>Dec. 20, 2023</t>
  </si>
  <si>
    <t>Construction of Flat Bed Drier</t>
  </si>
  <si>
    <t>Brgy. Trinidad</t>
  </si>
  <si>
    <t>Rehabilitation of Candava Multi-Purpose Gym</t>
  </si>
  <si>
    <t>Brgy. Washington</t>
  </si>
  <si>
    <t>Total Other Structures</t>
  </si>
  <si>
    <t>Markets:</t>
  </si>
  <si>
    <t>Construction of Mini Public Market</t>
  </si>
  <si>
    <t>Brgy. San Juan</t>
  </si>
  <si>
    <t>Dec. 5, 2023</t>
  </si>
  <si>
    <t>Sept. 29, 2024</t>
  </si>
  <si>
    <t>Brgy. Taft</t>
  </si>
  <si>
    <t>Oct. 30, 2023</t>
  </si>
  <si>
    <t>Aug. 24, 2024</t>
  </si>
  <si>
    <t>Total Markets</t>
  </si>
  <si>
    <t>Slaughterhouse:</t>
  </si>
  <si>
    <t>Rehabilitation and Improvement of Surigao City Slaughterhouse</t>
  </si>
  <si>
    <t>Brgy. Poctoy</t>
  </si>
  <si>
    <t>For bidding</t>
  </si>
  <si>
    <t>Total Slaughterhouse</t>
  </si>
  <si>
    <t>Information and Communication Technology:</t>
  </si>
  <si>
    <t>Installation of Closed-Circuit Television (CCTV)</t>
  </si>
  <si>
    <t>Brgy. Lipata</t>
  </si>
  <si>
    <t>Post-qua</t>
  </si>
  <si>
    <t>Total Information and Communication Technology</t>
  </si>
  <si>
    <t>TOTAL SOCIAL DEVELOPMENT PROJECTS</t>
  </si>
  <si>
    <t>ECONOMIC DEVELOPMENT PROJECTS</t>
  </si>
  <si>
    <t>Agricultural Development:</t>
  </si>
  <si>
    <t>Construction of Breeder Farm</t>
  </si>
  <si>
    <t>Brgy. Mabini</t>
  </si>
  <si>
    <t>Bidded</t>
  </si>
  <si>
    <t>Other Transportation Equipment</t>
  </si>
  <si>
    <t>Purchase of Two (2) units Farm Tractor</t>
  </si>
  <si>
    <t>Sept. 2023</t>
  </si>
  <si>
    <t>Dec. 2023</t>
  </si>
  <si>
    <t>Total Agricultural Development</t>
  </si>
  <si>
    <t>Tourism Development:</t>
  </si>
  <si>
    <t>Improvement of Luneta nan Surigao, Brgy. Washington Phase 1</t>
  </si>
  <si>
    <t>June 17, 2024</t>
  </si>
  <si>
    <t>Total Tourism Development</t>
  </si>
  <si>
    <t>Other Development Projects:</t>
  </si>
  <si>
    <t>Road Networks</t>
  </si>
  <si>
    <t>Improvement of NRJ Balibayon-Sitio Tunga Tunga-Silop road, Brgys. Balibayon-Silop</t>
  </si>
  <si>
    <t>Oct. 22, 2024</t>
  </si>
  <si>
    <t>Improvement of File-Pinaypayan-Brazil Road, Mat-i</t>
  </si>
  <si>
    <t>Brgy, Mat-i</t>
  </si>
  <si>
    <t>Aug. 30, 2023</t>
  </si>
  <si>
    <t>Feb. 28, 2024</t>
  </si>
  <si>
    <t>Construction of Danao-Mat-I Road, Brgy. Danao Phase 1</t>
  </si>
  <si>
    <t>Brgy. Mat-i</t>
  </si>
  <si>
    <t>Nov. 20, 2023</t>
  </si>
  <si>
    <t>Construction of Gonzales Bridge (Phase 1)</t>
  </si>
  <si>
    <t>March 16, 2024</t>
  </si>
  <si>
    <t>Construction of Road at Purok Perlas including Drainage in Brgy. Taft Phase 1</t>
  </si>
  <si>
    <t>Oct. 1, 2023</t>
  </si>
  <si>
    <t>Nov. 29, 2023</t>
  </si>
  <si>
    <t>Construction of Road at Purok Perlas including Drainage in Brgy. Washington Phase 1</t>
  </si>
  <si>
    <t>Sept. 21, 2023</t>
  </si>
  <si>
    <t>Concreting of P. Quinto Street, Brgy. San Juan Phase 1</t>
  </si>
  <si>
    <t>Construction of Cagniog-Luna Bus Terminal Road, Brgy. Luna Phase 1</t>
  </si>
  <si>
    <t>Brgy. Luna</t>
  </si>
  <si>
    <t>Dec. 7, 2023</t>
  </si>
  <si>
    <t>Oct. 9, 2024</t>
  </si>
  <si>
    <t>Concreting of Road from Purok 1 to Purok 2, Brgy. Canlanipa Phase 1</t>
  </si>
  <si>
    <t>Brgy. Canlanipa</t>
  </si>
  <si>
    <t>Concreting of Villamon Road, Sitio Villamon, Brgy. Nabago Phase 1</t>
  </si>
  <si>
    <t>Sept. 16, 2023</t>
  </si>
  <si>
    <t>Concreting from Purok 2 to Relocation Site (Phase 2), Brgy. Orok Phase 1</t>
  </si>
  <si>
    <t>Brgy. Orok</t>
  </si>
  <si>
    <t>Sept. 6, 2023</t>
  </si>
  <si>
    <t>Oct. 23, 2023</t>
  </si>
  <si>
    <t>Concreting of Purok 1 and 2, Brgy, San Roque Phase 1</t>
  </si>
  <si>
    <t>San Roque</t>
  </si>
  <si>
    <t>Construction of Hanging/Footbridge at Sitio Panggabuon, Brgy. Bonifacio Phase 1</t>
  </si>
  <si>
    <t>Brgy. Bonifacio</t>
  </si>
  <si>
    <t>Aug. 29, 2023</t>
  </si>
  <si>
    <t>Oct. 27, 2023</t>
  </si>
  <si>
    <t>Concreting of Road connecting Purok 3 and 4</t>
  </si>
  <si>
    <t>Brgy. Mapawa</t>
  </si>
  <si>
    <t>Sept. 29, 2023</t>
  </si>
  <si>
    <t>Nov. 28, 2023</t>
  </si>
  <si>
    <t>Rehabilitation of Togonan Hanging Bridge</t>
  </si>
  <si>
    <t>Oct. 9, 2023</t>
  </si>
  <si>
    <t>Construction of Cagniog-Lina Bus Terminal Road Phase 2, Brgy. Cagniog-Luna</t>
  </si>
  <si>
    <t>Construction of Hanging/Footbridge at Sitio Panggabuon, Brgy. Bonifacio Phase 2</t>
  </si>
  <si>
    <t>Construction of Cantiasay-San Pedro Hanging Bridge connecting Brgy. Cantiasay and San Pedro</t>
  </si>
  <si>
    <t>Brgy. Cantiasay and Brgy. San Pedro</t>
  </si>
  <si>
    <t>Total Raod Network</t>
  </si>
  <si>
    <t>Drainage System:</t>
  </si>
  <si>
    <t>Flood Control</t>
  </si>
  <si>
    <t>Construction of Drainage System</t>
  </si>
  <si>
    <t>Brgy. Cabongbongan</t>
  </si>
  <si>
    <t>Sept. 25, 2023</t>
  </si>
  <si>
    <t>Jan. 8, 2024</t>
  </si>
  <si>
    <t>Construction of Drainage System from Espina to Nueva-Punta Basin</t>
  </si>
  <si>
    <t>Total Other Development Projects</t>
  </si>
  <si>
    <t>Loan Amortization:</t>
  </si>
  <si>
    <t>LBP-Construction of 3rd Floor existing Commercial Building</t>
  </si>
  <si>
    <t>Jan. 2023</t>
  </si>
  <si>
    <t>LBP-Acquisition of Heavy Equipment</t>
  </si>
  <si>
    <t>Total Loan Amortization</t>
  </si>
  <si>
    <t>TOTAL ECONOMIC DEVELOPMENT PROJECTS</t>
  </si>
  <si>
    <t>ENVIRONMENTAL MANAGEMENT PROJECTS</t>
  </si>
  <si>
    <t>Flood Control System:</t>
  </si>
  <si>
    <t>Rehabilitation/ Upgrading of Drainage along the Streets of Vasquez-Rizal Gimena-Gonzales to Surigao River</t>
  </si>
  <si>
    <t>Brgy.Washington</t>
  </si>
  <si>
    <t>Feb. 15, 2024</t>
  </si>
  <si>
    <t>Construction of Seawall</t>
  </si>
  <si>
    <t>Brgy. Sabang</t>
  </si>
  <si>
    <t>Nov. 3, 2023</t>
  </si>
  <si>
    <t>Nov. 30, 2023</t>
  </si>
  <si>
    <t>Rehabilitation of Seawall</t>
  </si>
  <si>
    <t>Sept. 14, 2023</t>
  </si>
  <si>
    <t>Total Flood Control System</t>
  </si>
  <si>
    <t>Construction/ Establishment of Cagniog Forest Park, Brgy. Cagniog Phase 1</t>
  </si>
  <si>
    <t>TOTAL ENVIRONMENTAL MANAGEMENT PROJECTS</t>
  </si>
  <si>
    <t>GRAND TOTAL</t>
  </si>
  <si>
    <t>We hereby certify that we have reviewed the contents and hereby attest to the veracity and correctness of tha data or information contained in this document.</t>
  </si>
  <si>
    <t>ATTY. JEFFREY P. GALIDO</t>
  </si>
  <si>
    <t>PABLO YVES L. DUMLAO II</t>
  </si>
  <si>
    <t>City Budget Officer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</si>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</sst>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6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5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2" applyFont="1" applyNumberFormat="0" applyFill="0" applyBorder="1" applyAlignment="1">
      <alignment horizontal="general" vertical="center" textRotation="0" wrapText="false" shrinkToFit="false"/>
    </xf>
    <xf xfId="0" fontId="4" numFmtId="0" fillId="2" borderId="2" applyFont="1" applyNumberFormat="0" applyFill="0" applyBorder="1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center" vertical="bottom" textRotation="0" wrapText="false" shrinkToFit="false"/>
    </xf>
    <xf xfId="0" fontId="4" numFmtId="10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general" vertical="top" textRotation="0" wrapText="false" shrinkToFit="false"/>
    </xf>
    <xf xfId="0" fontId="5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10" fillId="2" borderId="2" applyFont="1" applyNumberFormat="1" applyFill="0" applyBorder="1" applyAlignment="1">
      <alignment horizontal="center" vertical="bottom" textRotation="0" wrapText="false" shrinkToFit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5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5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5" numFmtId="0" fillId="2" borderId="5" applyFont="1" applyNumberFormat="0" applyFill="0" applyBorder="1" applyAlignment="1">
      <alignment horizontal="center" vertical="center" textRotation="0" wrapText="true" shrinkToFit="false"/>
    </xf>
    <xf xfId="0" fontId="5" numFmtId="0" fillId="2" borderId="5" applyFont="1" applyNumberFormat="0" applyFill="0" applyBorder="1" applyAlignment="1">
      <alignment horizontal="center" vertical="center" textRotation="0" wrapText="false" shrinkToFit="false"/>
    </xf>
    <xf xfId="0" fontId="5" numFmtId="0" fillId="2" borderId="2" applyFont="1" applyNumberFormat="0" applyFill="0" applyBorder="1" applyAlignment="1">
      <alignment horizontal="general" vertical="top" textRotation="0" wrapText="tru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10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 indent="1"/>
    </xf>
    <xf xfId="0" fontId="4" numFmtId="17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 indent="2"/>
    </xf>
    <xf xfId="0" fontId="4" numFmtId="14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left" vertical="top" textRotation="0" wrapText="true" shrinkToFit="false" indent="1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0" fillId="2" borderId="2" applyFont="1" applyNumberFormat="0" applyFill="0" applyBorder="1" applyAlignment="1">
      <alignment horizontal="left" vertical="top" textRotation="0" wrapText="false" shrinkToFit="false" indent="1"/>
    </xf>
    <xf xfId="0" fontId="5" numFmtId="0" fillId="2" borderId="2" applyFont="1" applyNumberFormat="0" applyFill="0" applyBorder="1" applyAlignment="1">
      <alignment horizontal="left" vertical="top" textRotation="0" wrapText="false" shrinkToFit="false" indent="2"/>
    </xf>
    <xf xfId="0" fontId="4" numFmtId="0" fillId="2" borderId="2" applyFont="1" applyNumberFormat="0" applyFill="0" applyBorder="1" applyAlignment="1">
      <alignment horizontal="left" vertical="center" textRotation="0" wrapText="true" shrinkToFit="false" indent="1"/>
    </xf>
    <xf xfId="0" fontId="5" numFmtId="0" fillId="2" borderId="2" applyFont="1" applyNumberFormat="0" applyFill="0" applyBorder="1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2"/>
  <sheetViews>
    <sheetView tabSelected="1" workbookViewId="0" showGridLines="true" showRowColHeaders="1">
      <selection activeCell="E6" sqref="E6"/>
    </sheetView>
  </sheetViews>
  <sheetFormatPr defaultRowHeight="14.4" outlineLevelRow="0" outlineLevelCol="0"/>
  <cols>
    <col min="1" max="1" width="23.5703125" customWidth="true" style="4"/>
    <col min="2" max="2" width="25.7109375" customWidth="true" style="4"/>
    <col min="3" max="3" width="20.7109375" customWidth="true" style="4"/>
    <col min="4" max="4" width="17.7109375" customWidth="true" style="4"/>
    <col min="5" max="5" width="20.7109375" customWidth="true" style="4"/>
    <col min="6" max="6" width="20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1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spans="1:11">
      <c r="A4" s="6"/>
      <c r="B4" s="6"/>
      <c r="C4" s="6"/>
      <c r="D4" s="6"/>
      <c r="E4" s="6"/>
    </row>
    <row r="5" spans="1:11">
      <c r="A5" s="12" t="s">
        <v>2</v>
      </c>
      <c r="B5" s="16" t="s">
        <v>3</v>
      </c>
      <c r="C5" s="7"/>
      <c r="D5" s="13" t="s">
        <v>4</v>
      </c>
      <c r="E5" s="7">
        <v>2023</v>
      </c>
    </row>
    <row r="6" spans="1:11">
      <c r="A6" s="14" t="s">
        <v>5</v>
      </c>
      <c r="B6" s="17" t="s">
        <v>6</v>
      </c>
      <c r="C6" s="9"/>
      <c r="D6" s="15" t="s">
        <v>7</v>
      </c>
      <c r="E6" s="9">
        <v>4</v>
      </c>
    </row>
    <row r="7" spans="1:11">
      <c r="A7" s="14" t="s">
        <v>8</v>
      </c>
      <c r="B7" s="17" t="s">
        <v>9</v>
      </c>
      <c r="D7" s="1"/>
    </row>
    <row r="8" spans="1:11">
      <c r="A8" s="8"/>
    </row>
    <row r="9" spans="1:11" customHeight="1" ht="14.45">
      <c r="A9" s="33" t="s">
        <v>10</v>
      </c>
      <c r="B9" s="30" t="s">
        <v>11</v>
      </c>
      <c r="C9" s="30" t="s">
        <v>12</v>
      </c>
      <c r="D9" s="30" t="s">
        <v>13</v>
      </c>
      <c r="E9" s="33" t="s">
        <v>14</v>
      </c>
      <c r="F9" s="34" t="s">
        <v>15</v>
      </c>
      <c r="G9" s="34"/>
      <c r="H9" s="33" t="s">
        <v>16</v>
      </c>
      <c r="I9" s="30" t="s">
        <v>17</v>
      </c>
    </row>
    <row r="10" spans="1:11" customHeight="1" ht="14.45">
      <c r="A10" s="33"/>
      <c r="B10" s="30"/>
      <c r="C10" s="30"/>
      <c r="D10" s="30"/>
      <c r="E10" s="30"/>
      <c r="F10" s="33" t="s">
        <v>18</v>
      </c>
      <c r="G10" s="33" t="s">
        <v>19</v>
      </c>
      <c r="H10" s="30"/>
      <c r="I10" s="30"/>
    </row>
    <row r="11" spans="1:11">
      <c r="A11" s="35"/>
      <c r="B11" s="36"/>
      <c r="C11" s="36"/>
      <c r="D11" s="36"/>
      <c r="E11" s="36"/>
      <c r="F11" s="36"/>
      <c r="G11" s="36"/>
      <c r="H11" s="36"/>
      <c r="I11" s="36"/>
    </row>
    <row r="12" spans="1:11">
      <c r="A12" s="25" t="s">
        <v>20</v>
      </c>
      <c r="B12" s="21"/>
      <c r="C12" s="38"/>
      <c r="D12" s="23"/>
      <c r="E12" s="23"/>
      <c r="F12" s="39"/>
      <c r="G12" s="38"/>
      <c r="H12" s="21"/>
      <c r="I12" s="21"/>
    </row>
    <row r="13" spans="1:11">
      <c r="A13" s="37" t="s">
        <v>21</v>
      </c>
      <c r="B13" s="21"/>
      <c r="C13" s="38"/>
      <c r="D13" s="23"/>
      <c r="E13" s="23"/>
      <c r="F13" s="39"/>
      <c r="G13" s="38"/>
      <c r="H13" s="21"/>
      <c r="I13" s="21"/>
    </row>
    <row r="14" spans="1:11" customHeight="1" ht="24">
      <c r="A14" s="40" t="s">
        <v>22</v>
      </c>
      <c r="B14" s="21" t="s">
        <v>23</v>
      </c>
      <c r="C14" s="38">
        <v>2000000</v>
      </c>
      <c r="D14" s="41">
        <v>45017</v>
      </c>
      <c r="E14" s="23"/>
      <c r="F14" s="24">
        <f>G14/C14</f>
        <v>1</v>
      </c>
      <c r="G14" s="38">
        <v>2000000</v>
      </c>
      <c r="H14" s="21"/>
      <c r="I14" s="21" t="s">
        <v>24</v>
      </c>
    </row>
    <row r="15" spans="1:11" customHeight="1" ht="24">
      <c r="A15" s="40" t="s">
        <v>22</v>
      </c>
      <c r="B15" s="21" t="s">
        <v>25</v>
      </c>
      <c r="C15" s="38">
        <v>11000000</v>
      </c>
      <c r="D15" s="41">
        <v>45017</v>
      </c>
      <c r="E15" s="23"/>
      <c r="F15" s="24">
        <f>G15/C15</f>
        <v>0.9981495</v>
      </c>
      <c r="G15" s="38">
        <v>10979644.5</v>
      </c>
      <c r="H15" s="21"/>
      <c r="I15" s="21"/>
    </row>
    <row r="16" spans="1:11" customHeight="1" ht="24">
      <c r="A16" s="40" t="s">
        <v>26</v>
      </c>
      <c r="B16" s="21" t="s">
        <v>27</v>
      </c>
      <c r="C16" s="38">
        <v>120000</v>
      </c>
      <c r="D16" s="41">
        <v>45017</v>
      </c>
      <c r="E16" s="23"/>
      <c r="F16" s="24">
        <f>G16/C16</f>
        <v>1</v>
      </c>
      <c r="G16" s="38">
        <v>120000</v>
      </c>
      <c r="H16" s="21"/>
      <c r="I16" s="21" t="s">
        <v>24</v>
      </c>
    </row>
    <row r="17" spans="1:11" customHeight="1" ht="36">
      <c r="A17" s="40" t="s">
        <v>28</v>
      </c>
      <c r="B17" s="21"/>
      <c r="C17" s="38">
        <v>5000000</v>
      </c>
      <c r="D17" s="41">
        <v>45017</v>
      </c>
      <c r="E17" s="23"/>
      <c r="F17" s="24">
        <f>G17/C17</f>
        <v>1</v>
      </c>
      <c r="G17" s="38">
        <v>5000000</v>
      </c>
      <c r="H17" s="21"/>
      <c r="I17" s="21" t="s">
        <v>24</v>
      </c>
    </row>
    <row r="18" spans="1:11" s="19" customFormat="1">
      <c r="A18" s="37" t="s">
        <v>29</v>
      </c>
      <c r="B18" s="42"/>
      <c r="C18" s="22">
        <f>SUM(C14:C17)</f>
        <v>18120000</v>
      </c>
      <c r="D18" s="26"/>
      <c r="E18" s="26"/>
      <c r="F18" s="27"/>
      <c r="G18" s="22">
        <f>SUM(G14:G17)</f>
        <v>18099644.5</v>
      </c>
      <c r="H18" s="42"/>
      <c r="I18" s="42"/>
      <c r="J18" s="18"/>
      <c r="K18" s="18"/>
    </row>
    <row r="19" spans="1:11">
      <c r="A19" s="37" t="s">
        <v>30</v>
      </c>
      <c r="B19" s="21"/>
      <c r="C19" s="38"/>
      <c r="D19" s="23"/>
      <c r="E19" s="23"/>
      <c r="F19" s="24"/>
      <c r="G19" s="38"/>
      <c r="H19" s="21"/>
      <c r="I19" s="21"/>
    </row>
    <row r="20" spans="1:11" customHeight="1" ht="36">
      <c r="A20" s="40" t="s">
        <v>31</v>
      </c>
      <c r="B20" s="21" t="s">
        <v>32</v>
      </c>
      <c r="C20" s="38">
        <v>1450000</v>
      </c>
      <c r="D20" s="41" t="s">
        <v>33</v>
      </c>
      <c r="E20" s="44" t="s">
        <v>34</v>
      </c>
      <c r="F20" s="24">
        <v>1</v>
      </c>
      <c r="G20" s="38">
        <v>1296417.15</v>
      </c>
      <c r="H20" s="21"/>
      <c r="I20" s="21" t="s">
        <v>24</v>
      </c>
    </row>
    <row r="21" spans="1:11" customHeight="1" ht="36">
      <c r="A21" s="40" t="s">
        <v>35</v>
      </c>
      <c r="B21" s="21" t="s">
        <v>36</v>
      </c>
      <c r="C21" s="38">
        <v>1450000</v>
      </c>
      <c r="D21" s="41" t="s">
        <v>37</v>
      </c>
      <c r="E21" s="23" t="s">
        <v>38</v>
      </c>
      <c r="F21" s="24">
        <v>0.9</v>
      </c>
      <c r="G21" s="38">
        <v>1303512.37</v>
      </c>
      <c r="H21" s="21"/>
      <c r="I21" s="21" t="s">
        <v>39</v>
      </c>
    </row>
    <row r="22" spans="1:11" customHeight="1" ht="36">
      <c r="A22" s="40" t="s">
        <v>40</v>
      </c>
      <c r="B22" s="21" t="s">
        <v>41</v>
      </c>
      <c r="C22" s="38">
        <v>1450000</v>
      </c>
      <c r="D22" s="41" t="s">
        <v>42</v>
      </c>
      <c r="E22" s="23" t="s">
        <v>43</v>
      </c>
      <c r="F22" s="24">
        <v>0.9</v>
      </c>
      <c r="G22" s="38">
        <v>1303802.86</v>
      </c>
      <c r="H22" s="21"/>
      <c r="I22" s="21" t="s">
        <v>39</v>
      </c>
    </row>
    <row r="23" spans="1:11" customHeight="1" ht="36">
      <c r="A23" s="40" t="s">
        <v>44</v>
      </c>
      <c r="B23" s="21" t="s">
        <v>45</v>
      </c>
      <c r="C23" s="38">
        <v>1450000</v>
      </c>
      <c r="D23" s="41" t="s">
        <v>42</v>
      </c>
      <c r="E23" s="23" t="s">
        <v>43</v>
      </c>
      <c r="F23" s="24">
        <v>0.9</v>
      </c>
      <c r="G23" s="38">
        <v>1303551.6</v>
      </c>
      <c r="H23" s="21"/>
      <c r="I23" s="21" t="s">
        <v>39</v>
      </c>
    </row>
    <row r="24" spans="1:11" customHeight="1" ht="36">
      <c r="A24" s="40" t="s">
        <v>46</v>
      </c>
      <c r="B24" s="21" t="s">
        <v>47</v>
      </c>
      <c r="C24" s="38">
        <v>829000</v>
      </c>
      <c r="D24" s="41" t="s">
        <v>42</v>
      </c>
      <c r="E24" s="23" t="s">
        <v>43</v>
      </c>
      <c r="F24" s="24">
        <v>0.9</v>
      </c>
      <c r="G24" s="38">
        <v>744897.2</v>
      </c>
      <c r="H24" s="21"/>
      <c r="I24" s="21" t="s">
        <v>39</v>
      </c>
    </row>
    <row r="25" spans="1:11" customHeight="1" ht="36">
      <c r="A25" s="40" t="s">
        <v>48</v>
      </c>
      <c r="B25" s="21" t="s">
        <v>49</v>
      </c>
      <c r="C25" s="38">
        <v>1450000</v>
      </c>
      <c r="D25" s="41" t="s">
        <v>42</v>
      </c>
      <c r="E25" s="23" t="s">
        <v>50</v>
      </c>
      <c r="F25" s="24">
        <v>0.9</v>
      </c>
      <c r="G25" s="38">
        <v>1303605.09</v>
      </c>
      <c r="H25" s="21"/>
      <c r="I25" s="21" t="s">
        <v>39</v>
      </c>
    </row>
    <row r="26" spans="1:11" customHeight="1" ht="36">
      <c r="A26" s="40" t="s">
        <v>51</v>
      </c>
      <c r="B26" s="21" t="s">
        <v>52</v>
      </c>
      <c r="C26" s="38">
        <v>1450000</v>
      </c>
      <c r="D26" s="41" t="s">
        <v>53</v>
      </c>
      <c r="E26" s="23" t="s">
        <v>54</v>
      </c>
      <c r="F26" s="24">
        <v>0.9</v>
      </c>
      <c r="G26" s="38">
        <v>1303041.36</v>
      </c>
      <c r="H26" s="21"/>
      <c r="I26" s="21" t="s">
        <v>39</v>
      </c>
    </row>
    <row r="27" spans="1:11" customHeight="1" ht="36">
      <c r="A27" s="40" t="s">
        <v>55</v>
      </c>
      <c r="B27" s="21" t="s">
        <v>56</v>
      </c>
      <c r="C27" s="38">
        <v>1400000</v>
      </c>
      <c r="D27" s="41" t="s">
        <v>57</v>
      </c>
      <c r="E27" s="23" t="s">
        <v>58</v>
      </c>
      <c r="F27" s="24">
        <v>0.9</v>
      </c>
      <c r="G27" s="38">
        <v>1258705.02</v>
      </c>
      <c r="H27" s="21"/>
      <c r="I27" s="21" t="s">
        <v>39</v>
      </c>
    </row>
    <row r="28" spans="1:11" customHeight="1" ht="36">
      <c r="A28" s="40" t="s">
        <v>59</v>
      </c>
      <c r="B28" s="21" t="s">
        <v>60</v>
      </c>
      <c r="C28" s="38">
        <v>1450000</v>
      </c>
      <c r="D28" s="41" t="s">
        <v>37</v>
      </c>
      <c r="E28" s="23" t="s">
        <v>38</v>
      </c>
      <c r="F28" s="24">
        <v>0.9</v>
      </c>
      <c r="G28" s="38">
        <v>1303455.86</v>
      </c>
      <c r="H28" s="21"/>
      <c r="I28" s="21" t="s">
        <v>39</v>
      </c>
    </row>
    <row r="29" spans="1:11" customHeight="1" ht="36">
      <c r="A29" s="40" t="s">
        <v>61</v>
      </c>
      <c r="B29" s="21" t="s">
        <v>62</v>
      </c>
      <c r="C29" s="38">
        <v>1400000</v>
      </c>
      <c r="D29" s="41" t="s">
        <v>57</v>
      </c>
      <c r="E29" s="23" t="s">
        <v>63</v>
      </c>
      <c r="F29" s="24">
        <v>0.9</v>
      </c>
      <c r="G29" s="38">
        <v>1258810.34</v>
      </c>
      <c r="H29" s="21"/>
      <c r="I29" s="21" t="s">
        <v>39</v>
      </c>
    </row>
    <row r="30" spans="1:11" customHeight="1" ht="36">
      <c r="A30" s="40" t="s">
        <v>64</v>
      </c>
      <c r="B30" s="21" t="s">
        <v>65</v>
      </c>
      <c r="C30" s="38">
        <v>1450000</v>
      </c>
      <c r="D30" s="41" t="s">
        <v>53</v>
      </c>
      <c r="E30" s="23" t="s">
        <v>66</v>
      </c>
      <c r="F30" s="24">
        <v>0.9</v>
      </c>
      <c r="G30" s="38">
        <v>1304675.86</v>
      </c>
      <c r="H30" s="21"/>
      <c r="I30" s="21" t="s">
        <v>39</v>
      </c>
    </row>
    <row r="31" spans="1:11" customHeight="1" ht="24">
      <c r="A31" s="40" t="s">
        <v>67</v>
      </c>
      <c r="B31" s="21" t="s">
        <v>68</v>
      </c>
      <c r="C31" s="38">
        <v>1500000</v>
      </c>
      <c r="D31" s="41" t="s">
        <v>69</v>
      </c>
      <c r="E31" s="23" t="s">
        <v>69</v>
      </c>
      <c r="F31" s="24">
        <v>1</v>
      </c>
      <c r="G31" s="38">
        <v>1347326.92</v>
      </c>
      <c r="H31" s="21"/>
      <c r="I31" s="21" t="s">
        <v>24</v>
      </c>
    </row>
    <row r="32" spans="1:11" customHeight="1" ht="24">
      <c r="A32" s="40" t="s">
        <v>70</v>
      </c>
      <c r="B32" s="21" t="s">
        <v>71</v>
      </c>
      <c r="C32" s="38">
        <v>60000</v>
      </c>
      <c r="D32" s="41"/>
      <c r="E32" s="23"/>
      <c r="F32" s="24"/>
      <c r="G32" s="38">
        <v>0</v>
      </c>
      <c r="H32" s="21"/>
      <c r="I32" s="21" t="s">
        <v>72</v>
      </c>
    </row>
    <row r="33" spans="1:11" s="19" customFormat="1">
      <c r="A33" s="37" t="s">
        <v>73</v>
      </c>
      <c r="B33" s="42"/>
      <c r="C33" s="22">
        <f>SUM(C20:C32)</f>
        <v>16789000</v>
      </c>
      <c r="D33" s="26"/>
      <c r="E33" s="26"/>
      <c r="F33" s="27"/>
      <c r="G33" s="22">
        <f>SUM(G20:G32)</f>
        <v>15031801.63</v>
      </c>
      <c r="H33" s="42"/>
      <c r="I33" s="42"/>
      <c r="J33" s="18"/>
      <c r="K33" s="18"/>
    </row>
    <row r="34" spans="1:11">
      <c r="A34" s="37" t="s">
        <v>74</v>
      </c>
      <c r="B34" s="21"/>
      <c r="C34" s="38"/>
      <c r="D34" s="23"/>
      <c r="E34" s="23"/>
      <c r="F34" s="24"/>
      <c r="G34" s="38"/>
      <c r="H34" s="21"/>
      <c r="I34" s="21"/>
    </row>
    <row r="35" spans="1:11" customHeight="1" ht="24">
      <c r="A35" s="40" t="s">
        <v>75</v>
      </c>
      <c r="B35" s="21" t="s">
        <v>76</v>
      </c>
      <c r="C35" s="38">
        <v>3450000</v>
      </c>
      <c r="D35" s="41" t="s">
        <v>77</v>
      </c>
      <c r="E35" s="44" t="s">
        <v>78</v>
      </c>
      <c r="F35" s="24">
        <v>1</v>
      </c>
      <c r="G35" s="38">
        <v>3093448.75</v>
      </c>
      <c r="H35" s="21"/>
      <c r="I35" s="21" t="s">
        <v>24</v>
      </c>
    </row>
    <row r="36" spans="1:11" customHeight="1" ht="24">
      <c r="A36" s="40" t="s">
        <v>75</v>
      </c>
      <c r="B36" s="21" t="s">
        <v>79</v>
      </c>
      <c r="C36" s="38">
        <v>1380000</v>
      </c>
      <c r="D36" s="41" t="s">
        <v>80</v>
      </c>
      <c r="E36" s="44" t="s">
        <v>81</v>
      </c>
      <c r="F36" s="24">
        <v>1</v>
      </c>
      <c r="G36" s="38">
        <v>1372167</v>
      </c>
      <c r="H36" s="21"/>
      <c r="I36" s="21" t="s">
        <v>24</v>
      </c>
    </row>
    <row r="37" spans="1:11" customHeight="1" ht="24">
      <c r="A37" s="40" t="s">
        <v>75</v>
      </c>
      <c r="B37" s="21" t="s">
        <v>82</v>
      </c>
      <c r="C37" s="38">
        <v>1380000</v>
      </c>
      <c r="D37" s="41" t="s">
        <v>80</v>
      </c>
      <c r="E37" s="44" t="s">
        <v>81</v>
      </c>
      <c r="F37" s="24">
        <v>1</v>
      </c>
      <c r="G37" s="38">
        <v>1372167</v>
      </c>
      <c r="H37" s="21"/>
      <c r="I37" s="21" t="s">
        <v>24</v>
      </c>
    </row>
    <row r="38" spans="1:11">
      <c r="A38" s="37" t="s">
        <v>83</v>
      </c>
      <c r="B38" s="42"/>
      <c r="C38" s="22">
        <f>SUM(C35:C37)</f>
        <v>6210000</v>
      </c>
      <c r="D38" s="26"/>
      <c r="E38" s="26"/>
      <c r="F38" s="27"/>
      <c r="G38" s="22">
        <f>SUM(G35:G37)</f>
        <v>5837782.75</v>
      </c>
      <c r="H38" s="42"/>
      <c r="I38" s="42"/>
    </row>
    <row r="39" spans="1:11">
      <c r="A39" s="37" t="s">
        <v>84</v>
      </c>
      <c r="B39" s="21"/>
      <c r="C39" s="38"/>
      <c r="D39" s="23"/>
      <c r="E39" s="23"/>
      <c r="F39" s="24"/>
      <c r="G39" s="38"/>
      <c r="H39" s="21"/>
      <c r="I39" s="21"/>
    </row>
    <row r="40" spans="1:11" customHeight="1" ht="36">
      <c r="A40" s="40" t="s">
        <v>85</v>
      </c>
      <c r="B40" s="21" t="s">
        <v>86</v>
      </c>
      <c r="C40" s="38">
        <v>1380000</v>
      </c>
      <c r="D40" s="41" t="s">
        <v>87</v>
      </c>
      <c r="E40" s="44" t="s">
        <v>88</v>
      </c>
      <c r="F40" s="24">
        <v>1</v>
      </c>
      <c r="G40" s="38">
        <v>1377975.69</v>
      </c>
      <c r="H40" s="21"/>
      <c r="I40" s="21" t="s">
        <v>24</v>
      </c>
    </row>
    <row r="41" spans="1:11">
      <c r="A41" s="37" t="s">
        <v>89</v>
      </c>
      <c r="B41" s="42"/>
      <c r="C41" s="22">
        <f>C40</f>
        <v>1380000</v>
      </c>
      <c r="D41" s="26"/>
      <c r="E41" s="26"/>
      <c r="F41" s="27"/>
      <c r="G41" s="22">
        <f>G40</f>
        <v>1377975.69</v>
      </c>
      <c r="H41" s="42"/>
      <c r="I41" s="42"/>
    </row>
    <row r="42" spans="1:11">
      <c r="A42" s="37" t="s">
        <v>90</v>
      </c>
      <c r="B42" s="21"/>
      <c r="C42" s="38"/>
      <c r="D42" s="23"/>
      <c r="E42" s="23"/>
      <c r="F42" s="24"/>
      <c r="G42" s="38"/>
      <c r="H42" s="21"/>
      <c r="I42" s="21"/>
    </row>
    <row r="43" spans="1:11" customHeight="1" ht="24">
      <c r="A43" s="40" t="s">
        <v>91</v>
      </c>
      <c r="B43" s="21" t="s">
        <v>86</v>
      </c>
      <c r="C43" s="38">
        <v>600000</v>
      </c>
      <c r="D43" s="41" t="s">
        <v>92</v>
      </c>
      <c r="E43" s="23" t="s">
        <v>78</v>
      </c>
      <c r="F43" s="24">
        <v>1</v>
      </c>
      <c r="G43" s="38">
        <v>537843.74</v>
      </c>
      <c r="H43" s="21"/>
      <c r="I43" s="21" t="s">
        <v>24</v>
      </c>
    </row>
    <row r="44" spans="1:11" customHeight="1" ht="24">
      <c r="A44" s="40" t="s">
        <v>91</v>
      </c>
      <c r="B44" s="21" t="s">
        <v>93</v>
      </c>
      <c r="C44" s="38">
        <v>2000000</v>
      </c>
      <c r="D44" s="41" t="s">
        <v>94</v>
      </c>
      <c r="E44" s="23" t="s">
        <v>81</v>
      </c>
      <c r="F44" s="24">
        <v>1</v>
      </c>
      <c r="G44" s="38">
        <v>1032148.19</v>
      </c>
      <c r="H44" s="21"/>
      <c r="I44" s="21" t="s">
        <v>39</v>
      </c>
    </row>
    <row r="45" spans="1:11" customHeight="1" ht="24">
      <c r="A45" s="40" t="s">
        <v>91</v>
      </c>
      <c r="B45" s="21" t="s">
        <v>41</v>
      </c>
      <c r="C45" s="38">
        <v>2000000</v>
      </c>
      <c r="D45" s="41" t="s">
        <v>95</v>
      </c>
      <c r="E45" s="23" t="s">
        <v>81</v>
      </c>
      <c r="F45" s="24">
        <v>1</v>
      </c>
      <c r="G45" s="38">
        <v>1999209.02</v>
      </c>
      <c r="H45" s="21"/>
      <c r="I45" s="21" t="s">
        <v>24</v>
      </c>
    </row>
    <row r="46" spans="1:11">
      <c r="A46" s="37" t="s">
        <v>96</v>
      </c>
      <c r="B46" s="42"/>
      <c r="C46" s="22">
        <f>SUM(C43:C45)</f>
        <v>4600000</v>
      </c>
      <c r="D46" s="26"/>
      <c r="E46" s="26"/>
      <c r="F46" s="27"/>
      <c r="G46" s="22">
        <f>SUM(G43:G45)</f>
        <v>3569200.95</v>
      </c>
      <c r="H46" s="42"/>
      <c r="I46" s="42"/>
    </row>
    <row r="47" spans="1:11">
      <c r="A47" s="37" t="s">
        <v>97</v>
      </c>
      <c r="B47" s="21"/>
      <c r="C47" s="38"/>
      <c r="D47" s="23"/>
      <c r="E47" s="23"/>
      <c r="F47" s="24"/>
      <c r="G47" s="38"/>
      <c r="H47" s="21"/>
      <c r="I47" s="21"/>
    </row>
    <row r="48" spans="1:11" customHeight="1" ht="24">
      <c r="A48" s="40" t="s">
        <v>98</v>
      </c>
      <c r="B48" s="21" t="s">
        <v>76</v>
      </c>
      <c r="C48" s="38">
        <v>3450000</v>
      </c>
      <c r="D48" s="41" t="s">
        <v>99</v>
      </c>
      <c r="E48" s="23" t="s">
        <v>100</v>
      </c>
      <c r="F48" s="24">
        <v>1</v>
      </c>
      <c r="G48" s="38">
        <v>3101867.4</v>
      </c>
      <c r="H48" s="21"/>
      <c r="I48" s="21" t="s">
        <v>24</v>
      </c>
    </row>
    <row r="49" spans="1:11" customHeight="1" ht="36">
      <c r="A49" s="40" t="s">
        <v>101</v>
      </c>
      <c r="B49" s="21" t="s">
        <v>102</v>
      </c>
      <c r="C49" s="38">
        <v>1380000</v>
      </c>
      <c r="D49" s="41" t="s">
        <v>103</v>
      </c>
      <c r="E49" s="23" t="s">
        <v>94</v>
      </c>
      <c r="F49" s="24">
        <v>0.97</v>
      </c>
      <c r="G49" s="38">
        <v>1235132.73</v>
      </c>
      <c r="H49" s="21"/>
      <c r="I49" s="21" t="s">
        <v>39</v>
      </c>
    </row>
    <row r="50" spans="1:11" customHeight="1" ht="36">
      <c r="A50" s="40" t="s">
        <v>104</v>
      </c>
      <c r="B50" s="21" t="s">
        <v>105</v>
      </c>
      <c r="C50" s="38">
        <v>1380000</v>
      </c>
      <c r="D50" s="41" t="s">
        <v>106</v>
      </c>
      <c r="E50" s="23" t="s">
        <v>107</v>
      </c>
      <c r="F50" s="24">
        <v>0.67</v>
      </c>
      <c r="G50" s="38">
        <v>882808.36</v>
      </c>
      <c r="H50" s="21"/>
      <c r="I50" s="21" t="s">
        <v>39</v>
      </c>
    </row>
    <row r="51" spans="1:11">
      <c r="A51" s="25" t="s">
        <v>108</v>
      </c>
      <c r="B51" s="42"/>
      <c r="C51" s="22">
        <f>SUM(C48:C50)</f>
        <v>6210000</v>
      </c>
      <c r="D51" s="26"/>
      <c r="E51" s="26"/>
      <c r="F51" s="27"/>
      <c r="G51" s="22">
        <f>SUM(G48:G50)</f>
        <v>5219808.49</v>
      </c>
      <c r="H51" s="42"/>
      <c r="I51" s="42"/>
    </row>
    <row r="52" spans="1:11">
      <c r="A52" s="37" t="s">
        <v>109</v>
      </c>
      <c r="B52" s="21"/>
      <c r="C52" s="38"/>
      <c r="D52" s="23"/>
      <c r="E52" s="23"/>
      <c r="F52" s="24"/>
      <c r="G52" s="38"/>
      <c r="H52" s="21"/>
      <c r="I52" s="21"/>
    </row>
    <row r="53" spans="1:11" customHeight="1" ht="36">
      <c r="A53" s="40" t="s">
        <v>110</v>
      </c>
      <c r="B53" s="21" t="s">
        <v>111</v>
      </c>
      <c r="C53" s="38">
        <v>1380000</v>
      </c>
      <c r="D53" s="41" t="s">
        <v>87</v>
      </c>
      <c r="E53" s="44" t="s">
        <v>88</v>
      </c>
      <c r="F53" s="24">
        <v>1</v>
      </c>
      <c r="G53" s="38">
        <v>1378177.76</v>
      </c>
      <c r="H53" s="21"/>
      <c r="I53" s="21" t="s">
        <v>24</v>
      </c>
    </row>
    <row r="54" spans="1:11" customHeight="1" ht="36">
      <c r="A54" s="40" t="s">
        <v>112</v>
      </c>
      <c r="B54" s="21" t="s">
        <v>27</v>
      </c>
      <c r="C54" s="38">
        <v>1380000</v>
      </c>
      <c r="D54" s="41" t="s">
        <v>99</v>
      </c>
      <c r="E54" s="44" t="s">
        <v>113</v>
      </c>
      <c r="F54" s="24">
        <v>1</v>
      </c>
      <c r="G54" s="38">
        <v>1378731.38</v>
      </c>
      <c r="H54" s="21"/>
      <c r="I54" s="21" t="s">
        <v>24</v>
      </c>
    </row>
    <row r="55" spans="1:11" customHeight="1" ht="36">
      <c r="A55" s="40" t="s">
        <v>114</v>
      </c>
      <c r="B55" s="21" t="s">
        <v>115</v>
      </c>
      <c r="C55" s="38">
        <v>1380000</v>
      </c>
      <c r="D55" s="41" t="s">
        <v>116</v>
      </c>
      <c r="E55" s="23" t="s">
        <v>117</v>
      </c>
      <c r="F55" s="24">
        <v>1</v>
      </c>
      <c r="G55" s="38">
        <v>1240387.53</v>
      </c>
      <c r="H55" s="21"/>
      <c r="I55" s="21" t="s">
        <v>24</v>
      </c>
    </row>
    <row r="56" spans="1:11" customHeight="1" ht="36">
      <c r="A56" s="40" t="s">
        <v>118</v>
      </c>
      <c r="B56" s="21" t="s">
        <v>119</v>
      </c>
      <c r="C56" s="38">
        <v>1380000</v>
      </c>
      <c r="D56" s="41" t="s">
        <v>120</v>
      </c>
      <c r="E56" s="44" t="s">
        <v>121</v>
      </c>
      <c r="F56" s="24">
        <v>0.9</v>
      </c>
      <c r="G56" s="38">
        <v>1240575.53</v>
      </c>
      <c r="H56" s="21"/>
      <c r="I56" s="21" t="s">
        <v>39</v>
      </c>
    </row>
    <row r="57" spans="1:11" customHeight="1" ht="36">
      <c r="A57" s="40" t="s">
        <v>122</v>
      </c>
      <c r="B57" s="21" t="s">
        <v>123</v>
      </c>
      <c r="C57" s="38">
        <v>1380000</v>
      </c>
      <c r="D57" s="41" t="s">
        <v>124</v>
      </c>
      <c r="E57" s="23" t="s">
        <v>125</v>
      </c>
      <c r="F57" s="24">
        <v>1</v>
      </c>
      <c r="G57" s="38">
        <v>1234421.52</v>
      </c>
      <c r="H57" s="21"/>
      <c r="I57" s="21" t="s">
        <v>24</v>
      </c>
    </row>
    <row r="58" spans="1:11" customHeight="1" ht="24">
      <c r="A58" s="40" t="s">
        <v>126</v>
      </c>
      <c r="B58" s="21" t="s">
        <v>127</v>
      </c>
      <c r="C58" s="38">
        <v>500000</v>
      </c>
      <c r="D58" s="41" t="s">
        <v>128</v>
      </c>
      <c r="E58" s="23" t="s">
        <v>125</v>
      </c>
      <c r="F58" s="24">
        <v>1</v>
      </c>
      <c r="G58" s="38">
        <v>499188.08</v>
      </c>
      <c r="H58" s="21"/>
      <c r="I58" s="21" t="s">
        <v>24</v>
      </c>
    </row>
    <row r="59" spans="1:11" customHeight="1" ht="24">
      <c r="A59" s="40" t="s">
        <v>126</v>
      </c>
      <c r="B59" s="21" t="s">
        <v>23</v>
      </c>
      <c r="C59" s="38">
        <v>500000</v>
      </c>
      <c r="D59" s="41" t="s">
        <v>129</v>
      </c>
      <c r="E59" s="23" t="s">
        <v>130</v>
      </c>
      <c r="F59" s="24">
        <v>1</v>
      </c>
      <c r="G59" s="38">
        <v>260309.3</v>
      </c>
      <c r="H59" s="21"/>
      <c r="I59" s="21" t="s">
        <v>24</v>
      </c>
    </row>
    <row r="60" spans="1:11" customHeight="1" ht="24">
      <c r="A60" s="40" t="s">
        <v>131</v>
      </c>
      <c r="B60" s="21" t="s">
        <v>132</v>
      </c>
      <c r="C60" s="38">
        <v>1000000</v>
      </c>
      <c r="D60" s="41" t="s">
        <v>128</v>
      </c>
      <c r="E60" s="23" t="s">
        <v>125</v>
      </c>
      <c r="F60" s="24">
        <v>1</v>
      </c>
      <c r="G60" s="38">
        <v>999012.09</v>
      </c>
      <c r="H60" s="21"/>
      <c r="I60" s="21" t="s">
        <v>24</v>
      </c>
    </row>
    <row r="61" spans="1:11" customHeight="1" ht="24">
      <c r="A61" s="40" t="s">
        <v>133</v>
      </c>
      <c r="B61" s="21" t="s">
        <v>134</v>
      </c>
      <c r="C61" s="38">
        <v>1500000</v>
      </c>
      <c r="D61" s="41"/>
      <c r="E61" s="23"/>
      <c r="F61" s="24"/>
      <c r="G61" s="38"/>
      <c r="H61" s="21"/>
      <c r="I61" s="21"/>
    </row>
    <row r="62" spans="1:11">
      <c r="A62" s="51" t="s">
        <v>135</v>
      </c>
      <c r="B62" s="21"/>
      <c r="C62" s="22">
        <f>SUM(C53:C61)</f>
        <v>10400000</v>
      </c>
      <c r="D62" s="41"/>
      <c r="E62" s="23"/>
      <c r="F62" s="24"/>
      <c r="G62" s="22">
        <f>SUM(G53:G61)</f>
        <v>8230803.19</v>
      </c>
      <c r="H62" s="21"/>
      <c r="I62" s="21"/>
    </row>
    <row r="63" spans="1:11">
      <c r="A63" s="45" t="s">
        <v>136</v>
      </c>
      <c r="B63" s="21"/>
      <c r="C63" s="38"/>
      <c r="D63" s="23"/>
      <c r="E63" s="23"/>
      <c r="F63" s="24"/>
      <c r="G63" s="38"/>
      <c r="H63" s="21"/>
      <c r="I63" s="21"/>
    </row>
    <row r="64" spans="1:11" customHeight="1" ht="24">
      <c r="A64" s="40" t="s">
        <v>137</v>
      </c>
      <c r="B64" s="21" t="s">
        <v>138</v>
      </c>
      <c r="C64" s="38">
        <v>5000000</v>
      </c>
      <c r="D64" s="41" t="s">
        <v>139</v>
      </c>
      <c r="E64" s="23" t="s">
        <v>140</v>
      </c>
      <c r="F64" s="24">
        <v>0.35</v>
      </c>
      <c r="G64" s="38">
        <v>1689965</v>
      </c>
      <c r="H64" s="21"/>
      <c r="I64" s="21" t="s">
        <v>39</v>
      </c>
    </row>
    <row r="65" spans="1:11" customHeight="1" ht="24">
      <c r="A65" s="40" t="s">
        <v>137</v>
      </c>
      <c r="B65" s="21" t="s">
        <v>141</v>
      </c>
      <c r="C65" s="38">
        <v>5000000</v>
      </c>
      <c r="D65" s="41" t="s">
        <v>142</v>
      </c>
      <c r="E65" s="23" t="s">
        <v>143</v>
      </c>
      <c r="F65" s="24">
        <v>0.5</v>
      </c>
      <c r="G65" s="38">
        <v>2471388.87</v>
      </c>
      <c r="H65" s="21"/>
      <c r="I65" s="21" t="s">
        <v>39</v>
      </c>
    </row>
    <row r="66" spans="1:11">
      <c r="A66" s="51" t="s">
        <v>144</v>
      </c>
      <c r="B66" s="21"/>
      <c r="C66" s="22">
        <f>SUM(C64:C65)</f>
        <v>10000000</v>
      </c>
      <c r="D66" s="41"/>
      <c r="E66" s="23"/>
      <c r="F66" s="24"/>
      <c r="G66" s="22">
        <f>SUM(G64:G65)</f>
        <v>4161353.87</v>
      </c>
      <c r="H66" s="21"/>
      <c r="I66" s="21"/>
    </row>
    <row r="67" spans="1:11">
      <c r="A67" s="45" t="s">
        <v>145</v>
      </c>
      <c r="B67" s="21"/>
      <c r="C67" s="38"/>
      <c r="D67" s="23"/>
      <c r="E67" s="23"/>
      <c r="F67" s="24"/>
      <c r="G67" s="38"/>
      <c r="H67" s="21"/>
      <c r="I67" s="21"/>
    </row>
    <row r="68" spans="1:11" customHeight="1" ht="36.75">
      <c r="A68" s="40" t="s">
        <v>146</v>
      </c>
      <c r="B68" s="21" t="s">
        <v>147</v>
      </c>
      <c r="C68" s="38">
        <v>2000000</v>
      </c>
      <c r="D68" s="41"/>
      <c r="E68" s="23"/>
      <c r="F68" s="24"/>
      <c r="G68" s="38"/>
      <c r="H68" s="21"/>
      <c r="I68" s="21" t="s">
        <v>148</v>
      </c>
    </row>
    <row r="69" spans="1:11">
      <c r="A69" s="51" t="s">
        <v>149</v>
      </c>
      <c r="B69" s="21"/>
      <c r="C69" s="22">
        <f>C68</f>
        <v>2000000</v>
      </c>
      <c r="D69" s="41"/>
      <c r="E69" s="23"/>
      <c r="F69" s="24"/>
      <c r="G69" s="38"/>
      <c r="H69" s="21"/>
      <c r="I69" s="21"/>
    </row>
    <row r="70" spans="1:11">
      <c r="A70" s="25" t="s">
        <v>150</v>
      </c>
      <c r="B70" s="21"/>
      <c r="C70" s="38"/>
      <c r="D70" s="23"/>
      <c r="E70" s="23"/>
      <c r="F70" s="24"/>
      <c r="G70" s="38"/>
      <c r="H70" s="21"/>
      <c r="I70" s="21"/>
    </row>
    <row r="71" spans="1:11" customHeight="1" ht="23.25">
      <c r="A71" s="40" t="s">
        <v>151</v>
      </c>
      <c r="B71" s="21" t="s">
        <v>152</v>
      </c>
      <c r="C71" s="38">
        <v>1311000</v>
      </c>
      <c r="D71" s="41"/>
      <c r="E71" s="23"/>
      <c r="F71" s="24"/>
      <c r="G71" s="38"/>
      <c r="H71" s="21"/>
      <c r="I71" s="21" t="s">
        <v>153</v>
      </c>
    </row>
    <row r="72" spans="1:11">
      <c r="A72" s="25" t="s">
        <v>154</v>
      </c>
      <c r="B72" s="21"/>
      <c r="C72" s="22">
        <f>SUM(C71)</f>
        <v>1311000</v>
      </c>
      <c r="D72" s="23"/>
      <c r="E72" s="23"/>
      <c r="F72" s="24"/>
      <c r="G72" s="38"/>
      <c r="H72" s="21"/>
      <c r="I72" s="21"/>
    </row>
    <row r="73" spans="1:11">
      <c r="A73" s="25" t="s">
        <v>155</v>
      </c>
      <c r="B73" s="21"/>
      <c r="C73" s="22">
        <f>C18+C33+C38+C41+C46+C51+C62+C66+C69+C72</f>
        <v>77020000</v>
      </c>
      <c r="D73" s="23"/>
      <c r="E73" s="23"/>
      <c r="F73" s="24"/>
      <c r="G73" s="22">
        <f>G18+G33+G38+G41+G46+G51+G62+G66+G69+G72</f>
        <v>61528371.07</v>
      </c>
      <c r="H73" s="21"/>
      <c r="I73" s="21"/>
    </row>
    <row r="74" spans="1:11">
      <c r="A74" s="21"/>
      <c r="B74" s="21"/>
      <c r="C74" s="46"/>
      <c r="D74" s="23"/>
      <c r="E74" s="23"/>
      <c r="F74" s="24"/>
      <c r="G74" s="46"/>
      <c r="H74" s="21"/>
      <c r="I74" s="21"/>
    </row>
    <row r="75" spans="1:11" customHeight="1" ht="14.45">
      <c r="A75" s="25" t="s">
        <v>156</v>
      </c>
      <c r="B75" s="21"/>
      <c r="C75" s="38"/>
      <c r="D75" s="23"/>
      <c r="E75" s="23"/>
      <c r="F75" s="24"/>
      <c r="G75" s="46"/>
      <c r="H75" s="21"/>
      <c r="I75" s="21"/>
    </row>
    <row r="76" spans="1:11" customHeight="1" ht="14.45">
      <c r="A76" s="25" t="s">
        <v>157</v>
      </c>
      <c r="B76" s="21"/>
      <c r="C76" s="38"/>
      <c r="D76" s="23"/>
      <c r="E76" s="23"/>
      <c r="F76" s="24"/>
      <c r="G76" s="46"/>
      <c r="H76" s="21"/>
      <c r="I76" s="21"/>
    </row>
    <row r="77" spans="1:11" customHeight="1" ht="24">
      <c r="A77" s="40" t="s">
        <v>158</v>
      </c>
      <c r="B77" s="21" t="s">
        <v>159</v>
      </c>
      <c r="C77" s="38">
        <v>3450000</v>
      </c>
      <c r="D77" s="41">
        <v>44927</v>
      </c>
      <c r="E77" s="23"/>
      <c r="F77" s="24"/>
      <c r="G77" s="46"/>
      <c r="H77" s="21"/>
      <c r="I77" s="21" t="s">
        <v>160</v>
      </c>
    </row>
    <row r="78" spans="1:11" customHeight="1" ht="14.45">
      <c r="A78" s="25" t="s">
        <v>161</v>
      </c>
      <c r="B78" s="21"/>
      <c r="C78" s="22"/>
      <c r="D78" s="23"/>
      <c r="E78" s="23"/>
      <c r="F78" s="24"/>
      <c r="G78" s="46"/>
      <c r="H78" s="21"/>
      <c r="I78" s="21"/>
    </row>
    <row r="79" spans="1:11" customHeight="1" ht="24" s="53" customFormat="1">
      <c r="A79" s="40" t="s">
        <v>162</v>
      </c>
      <c r="B79" s="21"/>
      <c r="C79" s="38">
        <v>3400000</v>
      </c>
      <c r="D79" s="23" t="s">
        <v>163</v>
      </c>
      <c r="E79" s="23" t="s">
        <v>164</v>
      </c>
      <c r="F79" s="24">
        <v>1</v>
      </c>
      <c r="G79" s="46">
        <v>3300000</v>
      </c>
      <c r="H79" s="21"/>
      <c r="I79" s="21" t="s">
        <v>24</v>
      </c>
      <c r="J79" s="52"/>
      <c r="K79" s="52"/>
    </row>
    <row r="80" spans="1:11" customHeight="1" ht="14.45">
      <c r="A80" s="25" t="s">
        <v>165</v>
      </c>
      <c r="B80" s="21"/>
      <c r="C80" s="22">
        <f>SUM(C77:C79)</f>
        <v>6850000</v>
      </c>
      <c r="D80" s="23"/>
      <c r="E80" s="23"/>
      <c r="F80" s="24"/>
      <c r="G80" s="22">
        <f>SUM(G77:G79)</f>
        <v>3300000</v>
      </c>
      <c r="H80" s="21"/>
      <c r="I80" s="21"/>
    </row>
    <row r="81" spans="1:11" customHeight="1" ht="14.45">
      <c r="A81" s="25" t="s">
        <v>166</v>
      </c>
      <c r="B81" s="21"/>
      <c r="C81" s="38"/>
      <c r="D81" s="23"/>
      <c r="E81" s="23"/>
      <c r="F81" s="24"/>
      <c r="G81" s="46"/>
      <c r="H81" s="21"/>
      <c r="I81" s="21"/>
    </row>
    <row r="82" spans="1:11" customHeight="1" ht="36">
      <c r="A82" s="40" t="s">
        <v>167</v>
      </c>
      <c r="B82" s="21" t="s">
        <v>134</v>
      </c>
      <c r="C82" s="38">
        <v>3360345.68</v>
      </c>
      <c r="D82" s="41" t="s">
        <v>42</v>
      </c>
      <c r="E82" s="23" t="s">
        <v>168</v>
      </c>
      <c r="F82" s="24">
        <v>0.8</v>
      </c>
      <c r="G82" s="46">
        <v>2626315.13</v>
      </c>
      <c r="H82" s="21"/>
      <c r="I82" s="21" t="s">
        <v>39</v>
      </c>
    </row>
    <row r="83" spans="1:11">
      <c r="A83" s="25" t="s">
        <v>169</v>
      </c>
      <c r="B83" s="21"/>
      <c r="C83" s="22">
        <f>C82</f>
        <v>3360345.68</v>
      </c>
      <c r="D83" s="26"/>
      <c r="E83" s="26"/>
      <c r="F83" s="27"/>
      <c r="G83" s="22">
        <f>G82</f>
        <v>2626315.13</v>
      </c>
      <c r="H83" s="42"/>
      <c r="I83" s="42"/>
    </row>
    <row r="84" spans="1:11">
      <c r="A84" s="25" t="s">
        <v>170</v>
      </c>
      <c r="B84" s="21"/>
      <c r="C84" s="38"/>
      <c r="D84" s="23"/>
      <c r="E84" s="23"/>
      <c r="F84" s="24"/>
      <c r="G84" s="46"/>
      <c r="H84" s="21"/>
      <c r="I84" s="21"/>
    </row>
    <row r="85" spans="1:11">
      <c r="A85" s="45" t="s">
        <v>171</v>
      </c>
      <c r="B85" s="21"/>
      <c r="C85" s="38"/>
      <c r="D85" s="23"/>
      <c r="E85" s="23"/>
      <c r="F85" s="24"/>
      <c r="G85" s="46"/>
      <c r="H85" s="21"/>
      <c r="I85" s="21"/>
    </row>
    <row r="86" spans="1:11" customHeight="1" ht="48">
      <c r="A86" s="43" t="s">
        <v>172</v>
      </c>
      <c r="B86" s="21"/>
      <c r="C86" s="38">
        <v>3450000</v>
      </c>
      <c r="D86" s="41" t="s">
        <v>120</v>
      </c>
      <c r="E86" s="23" t="s">
        <v>173</v>
      </c>
      <c r="F86" s="24">
        <v>0.3</v>
      </c>
      <c r="G86" s="46">
        <v>1033964.33</v>
      </c>
      <c r="H86" s="21"/>
      <c r="I86" s="21" t="s">
        <v>39</v>
      </c>
    </row>
    <row r="87" spans="1:11" customHeight="1" ht="36">
      <c r="A87" s="43" t="s">
        <v>174</v>
      </c>
      <c r="B87" s="21" t="s">
        <v>175</v>
      </c>
      <c r="C87" s="38">
        <v>10350000</v>
      </c>
      <c r="D87" s="41" t="s">
        <v>176</v>
      </c>
      <c r="E87" s="23" t="s">
        <v>177</v>
      </c>
      <c r="F87" s="24">
        <v>0.9</v>
      </c>
      <c r="G87" s="46">
        <v>9289102.71</v>
      </c>
      <c r="H87" s="21"/>
      <c r="I87" s="21" t="s">
        <v>39</v>
      </c>
    </row>
    <row r="88" spans="1:11" customHeight="1" ht="36">
      <c r="A88" s="43" t="s">
        <v>178</v>
      </c>
      <c r="B88" s="21" t="s">
        <v>179</v>
      </c>
      <c r="C88" s="38">
        <v>3450000</v>
      </c>
      <c r="D88" s="41" t="s">
        <v>121</v>
      </c>
      <c r="E88" s="23" t="s">
        <v>180</v>
      </c>
      <c r="F88" s="24">
        <v>0.9</v>
      </c>
      <c r="G88" s="46">
        <v>3103720.56</v>
      </c>
      <c r="H88" s="21"/>
      <c r="I88" s="21" t="s">
        <v>39</v>
      </c>
    </row>
    <row r="89" spans="1:11" customHeight="1" ht="24">
      <c r="A89" s="43" t="s">
        <v>181</v>
      </c>
      <c r="B89" s="21" t="s">
        <v>134</v>
      </c>
      <c r="C89" s="38">
        <v>17250000</v>
      </c>
      <c r="D89" s="41" t="s">
        <v>42</v>
      </c>
      <c r="E89" s="23" t="s">
        <v>182</v>
      </c>
      <c r="F89" s="24">
        <f>G89/C89</f>
        <v>0.88449807304348</v>
      </c>
      <c r="G89" s="46">
        <v>15257591.76</v>
      </c>
      <c r="H89" s="21"/>
      <c r="I89" s="21" t="s">
        <v>39</v>
      </c>
    </row>
    <row r="90" spans="1:11" customHeight="1" ht="48">
      <c r="A90" s="43" t="s">
        <v>183</v>
      </c>
      <c r="B90" s="21" t="s">
        <v>141</v>
      </c>
      <c r="C90" s="38">
        <v>3450000</v>
      </c>
      <c r="D90" s="41" t="s">
        <v>184</v>
      </c>
      <c r="E90" s="23" t="s">
        <v>185</v>
      </c>
      <c r="F90" s="24">
        <v>0.32</v>
      </c>
      <c r="G90" s="46">
        <v>1054920.52</v>
      </c>
      <c r="H90" s="21"/>
      <c r="I90" s="21" t="s">
        <v>39</v>
      </c>
    </row>
    <row r="91" spans="1:11" customHeight="1" ht="48">
      <c r="A91" s="43" t="s">
        <v>186</v>
      </c>
      <c r="B91" s="21" t="s">
        <v>134</v>
      </c>
      <c r="C91" s="38">
        <v>3450000</v>
      </c>
      <c r="D91" s="41" t="s">
        <v>187</v>
      </c>
      <c r="E91" s="23" t="s">
        <v>180</v>
      </c>
      <c r="F91" s="24">
        <v>0.9</v>
      </c>
      <c r="G91" s="46">
        <v>3103775.65</v>
      </c>
      <c r="H91" s="21"/>
      <c r="I91" s="21" t="s">
        <v>39</v>
      </c>
    </row>
    <row r="92" spans="1:11" customHeight="1" ht="36">
      <c r="A92" s="43" t="s">
        <v>188</v>
      </c>
      <c r="B92" s="21" t="s">
        <v>138</v>
      </c>
      <c r="C92" s="38">
        <v>2760000</v>
      </c>
      <c r="D92" s="41" t="s">
        <v>33</v>
      </c>
      <c r="E92" s="23" t="s">
        <v>34</v>
      </c>
      <c r="F92" s="24">
        <v>1</v>
      </c>
      <c r="G92" s="46">
        <v>2478383.53</v>
      </c>
      <c r="H92" s="21"/>
      <c r="I92" s="21" t="s">
        <v>24</v>
      </c>
    </row>
    <row r="93" spans="1:11" customHeight="1" ht="36">
      <c r="A93" s="43" t="s">
        <v>189</v>
      </c>
      <c r="B93" s="21" t="s">
        <v>190</v>
      </c>
      <c r="C93" s="38">
        <v>3450000</v>
      </c>
      <c r="D93" s="41" t="s">
        <v>191</v>
      </c>
      <c r="E93" s="23" t="s">
        <v>192</v>
      </c>
      <c r="F93" s="24"/>
      <c r="G93" s="46">
        <v>0</v>
      </c>
      <c r="H93" s="21"/>
      <c r="I93" s="21" t="s">
        <v>160</v>
      </c>
    </row>
    <row r="94" spans="1:11" customHeight="1" ht="36">
      <c r="A94" s="43" t="s">
        <v>193</v>
      </c>
      <c r="B94" s="21" t="s">
        <v>194</v>
      </c>
      <c r="C94" s="38">
        <v>2070000</v>
      </c>
      <c r="D94" s="41"/>
      <c r="E94" s="23"/>
      <c r="F94" s="24"/>
      <c r="G94" s="46">
        <v>0</v>
      </c>
      <c r="H94" s="21"/>
      <c r="I94" s="21" t="s">
        <v>160</v>
      </c>
    </row>
    <row r="95" spans="1:11" customHeight="1" ht="36">
      <c r="A95" s="43" t="s">
        <v>195</v>
      </c>
      <c r="B95" s="21" t="s">
        <v>179</v>
      </c>
      <c r="C95" s="38">
        <v>1380000</v>
      </c>
      <c r="D95" s="41" t="s">
        <v>78</v>
      </c>
      <c r="E95" s="23" t="s">
        <v>196</v>
      </c>
      <c r="F95" s="24">
        <v>1</v>
      </c>
      <c r="G95" s="46">
        <v>1373919.03</v>
      </c>
      <c r="H95" s="21"/>
      <c r="I95" s="21" t="s">
        <v>24</v>
      </c>
    </row>
    <row r="96" spans="1:11" customHeight="1" ht="36">
      <c r="A96" s="43" t="s">
        <v>197</v>
      </c>
      <c r="B96" s="21" t="s">
        <v>198</v>
      </c>
      <c r="C96" s="38">
        <v>1380000</v>
      </c>
      <c r="D96" s="41" t="s">
        <v>199</v>
      </c>
      <c r="E96" s="23" t="s">
        <v>200</v>
      </c>
      <c r="F96" s="24">
        <v>0.5</v>
      </c>
      <c r="G96" s="46">
        <v>683392.88</v>
      </c>
      <c r="H96" s="21"/>
      <c r="I96" s="21" t="s">
        <v>39</v>
      </c>
    </row>
    <row r="97" spans="1:11" customHeight="1" ht="36">
      <c r="A97" s="43" t="s">
        <v>201</v>
      </c>
      <c r="B97" s="21" t="s">
        <v>202</v>
      </c>
      <c r="C97" s="38">
        <v>1380000</v>
      </c>
      <c r="D97" s="41"/>
      <c r="E97" s="23"/>
      <c r="F97" s="24"/>
      <c r="G97" s="46">
        <v>0</v>
      </c>
      <c r="H97" s="21"/>
      <c r="I97" s="21" t="s">
        <v>148</v>
      </c>
    </row>
    <row r="98" spans="1:11" customHeight="1" ht="48">
      <c r="A98" s="43" t="s">
        <v>203</v>
      </c>
      <c r="B98" s="21" t="s">
        <v>204</v>
      </c>
      <c r="C98" s="38">
        <v>1380000</v>
      </c>
      <c r="D98" s="41" t="s">
        <v>205</v>
      </c>
      <c r="E98" s="23" t="s">
        <v>206</v>
      </c>
      <c r="F98" s="24">
        <v>0.9</v>
      </c>
      <c r="G98" s="46">
        <v>1238330.52</v>
      </c>
      <c r="H98" s="21"/>
      <c r="I98" s="21" t="s">
        <v>39</v>
      </c>
    </row>
    <row r="99" spans="1:11" customHeight="1" ht="24">
      <c r="A99" s="43" t="s">
        <v>207</v>
      </c>
      <c r="B99" s="21" t="s">
        <v>208</v>
      </c>
      <c r="C99" s="38">
        <v>2000000</v>
      </c>
      <c r="D99" s="41" t="s">
        <v>209</v>
      </c>
      <c r="E99" s="23" t="s">
        <v>210</v>
      </c>
      <c r="F99" s="24">
        <v>1</v>
      </c>
      <c r="G99" s="46">
        <v>1998975.38</v>
      </c>
      <c r="H99" s="21"/>
      <c r="I99" s="21" t="s">
        <v>24</v>
      </c>
    </row>
    <row r="100" spans="1:11" customHeight="1" ht="24">
      <c r="A100" s="43" t="s">
        <v>211</v>
      </c>
      <c r="B100" s="21" t="s">
        <v>159</v>
      </c>
      <c r="C100" s="38">
        <v>500000</v>
      </c>
      <c r="D100" s="41" t="s">
        <v>212</v>
      </c>
      <c r="E100" s="44" t="s">
        <v>192</v>
      </c>
      <c r="F100" s="24">
        <v>0.51</v>
      </c>
      <c r="G100" s="46">
        <v>251093.24</v>
      </c>
      <c r="H100" s="21"/>
      <c r="I100" s="21" t="s">
        <v>39</v>
      </c>
    </row>
    <row r="101" spans="1:11" customHeight="1" ht="48">
      <c r="A101" s="43" t="s">
        <v>213</v>
      </c>
      <c r="B101" s="21"/>
      <c r="C101" s="38">
        <v>8133535.38</v>
      </c>
      <c r="D101" s="41">
        <v>45017</v>
      </c>
      <c r="E101" s="23"/>
      <c r="F101" s="24"/>
      <c r="G101" s="46">
        <v>0</v>
      </c>
      <c r="H101" s="21"/>
      <c r="I101" s="21"/>
    </row>
    <row r="102" spans="1:11" customHeight="1" ht="48">
      <c r="A102" s="43" t="s">
        <v>214</v>
      </c>
      <c r="B102" s="21" t="s">
        <v>204</v>
      </c>
      <c r="C102" s="38">
        <v>4000000</v>
      </c>
      <c r="D102" s="41">
        <v>45017</v>
      </c>
      <c r="E102" s="23"/>
      <c r="F102" s="24"/>
      <c r="G102" s="46">
        <v>0</v>
      </c>
      <c r="H102" s="21"/>
      <c r="I102" s="21"/>
    </row>
    <row r="103" spans="1:11" customHeight="1" ht="48">
      <c r="A103" s="43" t="s">
        <v>215</v>
      </c>
      <c r="B103" s="54" t="s">
        <v>216</v>
      </c>
      <c r="C103" s="38">
        <v>10000000</v>
      </c>
      <c r="D103" s="41"/>
      <c r="E103" s="23"/>
      <c r="F103" s="24"/>
      <c r="G103" s="46"/>
      <c r="H103" s="21"/>
      <c r="I103" s="21"/>
    </row>
    <row r="104" spans="1:11">
      <c r="A104" s="51" t="s">
        <v>217</v>
      </c>
      <c r="B104" s="54"/>
      <c r="C104" s="22">
        <f>SUM(C86:C103)</f>
        <v>79833535.38</v>
      </c>
      <c r="D104" s="41"/>
      <c r="E104" s="23"/>
      <c r="F104" s="24"/>
      <c r="G104" s="22">
        <f>SUM(G86:G103)</f>
        <v>40867170.11</v>
      </c>
      <c r="H104" s="21"/>
      <c r="I104" s="21"/>
    </row>
    <row r="105" spans="1:11">
      <c r="A105" s="48" t="s">
        <v>218</v>
      </c>
      <c r="B105" s="21"/>
      <c r="C105" s="38"/>
      <c r="D105" s="23"/>
      <c r="E105" s="23"/>
      <c r="F105" s="24"/>
      <c r="G105" s="46"/>
      <c r="H105" s="21"/>
      <c r="I105" s="21"/>
    </row>
    <row r="106" spans="1:11">
      <c r="A106" s="49" t="s">
        <v>219</v>
      </c>
      <c r="B106" s="21"/>
      <c r="C106" s="38"/>
      <c r="D106" s="23"/>
      <c r="E106" s="23"/>
      <c r="F106" s="24"/>
      <c r="G106" s="46"/>
      <c r="H106" s="21"/>
      <c r="I106" s="21"/>
    </row>
    <row r="107" spans="1:11" customHeight="1" ht="24">
      <c r="A107" s="43" t="s">
        <v>220</v>
      </c>
      <c r="B107" s="21" t="s">
        <v>221</v>
      </c>
      <c r="C107" s="38">
        <v>1500000</v>
      </c>
      <c r="D107" s="41" t="s">
        <v>222</v>
      </c>
      <c r="E107" s="44" t="s">
        <v>223</v>
      </c>
      <c r="F107" s="24">
        <v>1</v>
      </c>
      <c r="G107" s="46">
        <v>1499708.39</v>
      </c>
      <c r="H107" s="21"/>
      <c r="I107" s="21" t="s">
        <v>24</v>
      </c>
    </row>
    <row r="108" spans="1:11" customHeight="1" ht="36">
      <c r="A108" s="43" t="s">
        <v>224</v>
      </c>
      <c r="B108" s="21"/>
      <c r="C108" s="38">
        <v>5000000</v>
      </c>
      <c r="D108" s="41"/>
      <c r="E108" s="23"/>
      <c r="F108" s="24"/>
      <c r="G108" s="46"/>
      <c r="H108" s="21"/>
      <c r="I108" s="21" t="s">
        <v>160</v>
      </c>
    </row>
    <row r="109" spans="1:11">
      <c r="A109" s="25" t="s">
        <v>225</v>
      </c>
      <c r="B109" s="21"/>
      <c r="C109" s="22">
        <f>SUM(C107:C108)</f>
        <v>6500000</v>
      </c>
      <c r="D109" s="26"/>
      <c r="E109" s="26"/>
      <c r="F109" s="27"/>
      <c r="G109" s="22">
        <f>SUM(G107:G108)</f>
        <v>1499708.39</v>
      </c>
      <c r="H109" s="42"/>
      <c r="I109" s="42"/>
    </row>
    <row r="110" spans="1:11">
      <c r="A110" s="37" t="s">
        <v>226</v>
      </c>
      <c r="B110" s="21"/>
      <c r="C110" s="38"/>
      <c r="D110" s="23"/>
      <c r="E110" s="23"/>
      <c r="F110" s="24"/>
      <c r="G110" s="47"/>
      <c r="H110" s="21"/>
      <c r="I110" s="21"/>
    </row>
    <row r="111" spans="1:11" customHeight="1" ht="36">
      <c r="A111" s="40" t="s">
        <v>227</v>
      </c>
      <c r="B111" s="21"/>
      <c r="C111" s="38">
        <v>436340.98</v>
      </c>
      <c r="D111" s="41" t="s">
        <v>228</v>
      </c>
      <c r="E111" s="23"/>
      <c r="F111" s="24">
        <v>0.6972</v>
      </c>
      <c r="G111" s="46">
        <v>304230.36</v>
      </c>
      <c r="H111" s="21"/>
      <c r="I111" s="21"/>
    </row>
    <row r="112" spans="1:11" customHeight="1" ht="24">
      <c r="A112" s="40" t="s">
        <v>229</v>
      </c>
      <c r="B112" s="21"/>
      <c r="C112" s="38">
        <v>32370844.16</v>
      </c>
      <c r="D112" s="41" t="s">
        <v>228</v>
      </c>
      <c r="E112" s="23"/>
      <c r="F112" s="24">
        <v>0.9532</v>
      </c>
      <c r="G112" s="46">
        <v>30854649.08</v>
      </c>
      <c r="H112" s="21"/>
      <c r="I112" s="21"/>
    </row>
    <row r="113" spans="1:11">
      <c r="A113" s="25" t="s">
        <v>230</v>
      </c>
      <c r="B113" s="21"/>
      <c r="C113" s="22">
        <f>SUM(C111:C112)</f>
        <v>32807185.14</v>
      </c>
      <c r="D113" s="23"/>
      <c r="E113" s="23"/>
      <c r="F113" s="24"/>
      <c r="G113" s="22">
        <f>SUM(G111:G112)</f>
        <v>31158879.44</v>
      </c>
      <c r="H113" s="21"/>
      <c r="I113" s="21"/>
    </row>
    <row r="114" spans="1:11">
      <c r="A114" s="25" t="s">
        <v>231</v>
      </c>
      <c r="B114" s="21"/>
      <c r="C114" s="22">
        <f>C80+C83+C104+C109+C113</f>
        <v>129351066.2</v>
      </c>
      <c r="D114" s="26"/>
      <c r="E114" s="26"/>
      <c r="F114" s="27"/>
      <c r="G114" s="22">
        <f>G80+G83+G104+G109+G113</f>
        <v>79452073.07</v>
      </c>
      <c r="H114" s="21"/>
      <c r="I114" s="21"/>
    </row>
    <row r="115" spans="1:11">
      <c r="A115" s="21"/>
      <c r="B115" s="21"/>
      <c r="C115" s="46"/>
      <c r="D115" s="23"/>
      <c r="E115" s="23"/>
      <c r="F115" s="24"/>
      <c r="G115" s="46"/>
      <c r="H115" s="21"/>
      <c r="I115" s="21"/>
    </row>
    <row r="116" spans="1:11" customHeight="1" ht="14.45">
      <c r="A116" s="20" t="s">
        <v>232</v>
      </c>
      <c r="B116" s="21"/>
      <c r="C116" s="38"/>
      <c r="D116" s="23"/>
      <c r="E116" s="23"/>
      <c r="F116" s="24"/>
      <c r="G116" s="38"/>
      <c r="H116" s="21"/>
      <c r="I116" s="21"/>
    </row>
    <row r="117" spans="1:11" customHeight="1" ht="14.45">
      <c r="A117" s="20" t="s">
        <v>233</v>
      </c>
      <c r="B117" s="21"/>
      <c r="C117" s="38"/>
      <c r="D117" s="23"/>
      <c r="E117" s="23"/>
      <c r="F117" s="24"/>
      <c r="G117" s="38"/>
      <c r="H117" s="21"/>
      <c r="I117" s="21"/>
    </row>
    <row r="118" spans="1:11" customHeight="1" ht="60">
      <c r="A118" s="50" t="s">
        <v>234</v>
      </c>
      <c r="B118" s="21" t="s">
        <v>235</v>
      </c>
      <c r="C118" s="38">
        <v>7659000</v>
      </c>
      <c r="D118" s="41" t="s">
        <v>121</v>
      </c>
      <c r="E118" s="23" t="s">
        <v>236</v>
      </c>
      <c r="F118" s="24">
        <v>0.52</v>
      </c>
      <c r="G118" s="38">
        <v>3972412.91</v>
      </c>
      <c r="H118" s="21"/>
      <c r="I118" s="21" t="s">
        <v>39</v>
      </c>
    </row>
    <row r="119" spans="1:11">
      <c r="A119" s="50" t="s">
        <v>237</v>
      </c>
      <c r="B119" s="21" t="s">
        <v>238</v>
      </c>
      <c r="C119" s="38">
        <v>3450000</v>
      </c>
      <c r="D119" s="41" t="s">
        <v>239</v>
      </c>
      <c r="E119" s="23" t="s">
        <v>240</v>
      </c>
      <c r="F119" s="24">
        <v>1</v>
      </c>
      <c r="G119" s="38">
        <v>3439497.12</v>
      </c>
      <c r="H119" s="21"/>
      <c r="I119" s="21" t="s">
        <v>24</v>
      </c>
    </row>
    <row r="120" spans="1:11">
      <c r="A120" s="50" t="s">
        <v>241</v>
      </c>
      <c r="B120" s="21" t="s">
        <v>115</v>
      </c>
      <c r="C120" s="38">
        <v>1400000</v>
      </c>
      <c r="D120" s="41" t="s">
        <v>99</v>
      </c>
      <c r="E120" s="23" t="s">
        <v>242</v>
      </c>
      <c r="F120" s="24">
        <v>1</v>
      </c>
      <c r="G120" s="38">
        <v>1398526.07</v>
      </c>
      <c r="H120" s="21"/>
      <c r="I120" s="21" t="s">
        <v>24</v>
      </c>
    </row>
    <row r="121" spans="1:11" customHeight="1" ht="14.45">
      <c r="A121" s="20" t="s">
        <v>243</v>
      </c>
      <c r="B121" s="21"/>
      <c r="C121" s="22">
        <f>SUM(C118:C120)</f>
        <v>12509000</v>
      </c>
      <c r="D121" s="26"/>
      <c r="E121" s="26"/>
      <c r="F121" s="27"/>
      <c r="G121" s="22">
        <f>SUM(G118:G120)</f>
        <v>8810436.1</v>
      </c>
      <c r="H121" s="21"/>
      <c r="I121" s="21"/>
    </row>
    <row r="122" spans="1:11" customHeight="1" ht="14.45">
      <c r="A122" s="20" t="s">
        <v>109</v>
      </c>
      <c r="B122" s="21"/>
      <c r="C122" s="38"/>
      <c r="D122" s="23"/>
      <c r="E122" s="23"/>
      <c r="F122" s="24"/>
      <c r="G122" s="38"/>
      <c r="H122" s="21"/>
      <c r="I122" s="21"/>
    </row>
    <row r="123" spans="1:11" customHeight="1" ht="48">
      <c r="A123" s="50" t="s">
        <v>244</v>
      </c>
      <c r="B123" s="21" t="s">
        <v>79</v>
      </c>
      <c r="C123" s="38">
        <v>3450000</v>
      </c>
      <c r="D123" s="41" t="s">
        <v>37</v>
      </c>
      <c r="E123" s="23" t="s">
        <v>38</v>
      </c>
      <c r="F123" s="24">
        <v>0.51</v>
      </c>
      <c r="G123" s="38">
        <v>1726539.34</v>
      </c>
      <c r="H123" s="21"/>
      <c r="I123" s="21" t="s">
        <v>39</v>
      </c>
    </row>
    <row r="124" spans="1:11">
      <c r="A124" s="20" t="s">
        <v>135</v>
      </c>
      <c r="B124" s="21"/>
      <c r="C124" s="22">
        <f>C123</f>
        <v>3450000</v>
      </c>
      <c r="D124" s="23"/>
      <c r="E124" s="23"/>
      <c r="F124" s="24"/>
      <c r="G124" s="22">
        <f>G123</f>
        <v>1726539.34</v>
      </c>
      <c r="H124" s="21"/>
      <c r="I124" s="21"/>
    </row>
    <row r="125" spans="1:11">
      <c r="A125" s="20" t="s">
        <v>245</v>
      </c>
      <c r="B125" s="21"/>
      <c r="C125" s="22">
        <f>C121+C124</f>
        <v>15959000</v>
      </c>
      <c r="D125" s="23"/>
      <c r="E125" s="23"/>
      <c r="F125" s="24"/>
      <c r="G125" s="22">
        <f>G121+G124</f>
        <v>10536975.44</v>
      </c>
      <c r="H125" s="21"/>
      <c r="I125" s="21"/>
    </row>
    <row r="126" spans="1:11">
      <c r="A126" s="20" t="s">
        <v>246</v>
      </c>
      <c r="B126" s="21"/>
      <c r="C126" s="22">
        <f>C73+C114+C125</f>
        <v>222330066.2</v>
      </c>
      <c r="D126" s="23"/>
      <c r="E126" s="23"/>
      <c r="F126" s="24"/>
      <c r="G126" s="22">
        <f>G73+G114+G125</f>
        <v>151517419.58</v>
      </c>
      <c r="H126" s="21"/>
      <c r="I126" s="21"/>
    </row>
    <row r="128" spans="1:11">
      <c r="A128" s="10" t="s">
        <v>247</v>
      </c>
    </row>
    <row r="129" spans="1:11">
      <c r="A129" s="10"/>
    </row>
    <row r="131" spans="1:11">
      <c r="B131" s="32" t="s">
        <v>248</v>
      </c>
      <c r="C131" s="32"/>
      <c r="F131" s="32" t="s">
        <v>249</v>
      </c>
      <c r="G131" s="32"/>
    </row>
    <row r="132" spans="1:11">
      <c r="B132" s="28" t="s">
        <v>250</v>
      </c>
      <c r="C132" s="28"/>
      <c r="F132" s="29" t="s">
        <v>251</v>
      </c>
      <c r="G132" s="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32:C132"/>
    <mergeCell ref="F132:G132"/>
    <mergeCell ref="I9:I11"/>
    <mergeCell ref="A3:I3"/>
    <mergeCell ref="B131:C131"/>
    <mergeCell ref="F131:G131"/>
    <mergeCell ref="H9:H11"/>
    <mergeCell ref="A9:A11"/>
    <mergeCell ref="B9:B11"/>
    <mergeCell ref="C9:C11"/>
    <mergeCell ref="D9:D11"/>
    <mergeCell ref="E9:E11"/>
    <mergeCell ref="F9:G9"/>
    <mergeCell ref="F10:F11"/>
    <mergeCell ref="G10:G1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85" fitToHeight="1" fitToWidth="2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5" sqref="F5:F6"/>
    </sheetView>
  </sheetViews>
  <sheetFormatPr defaultRowHeight="14.4" outlineLevelRow="0" outlineLevelCol="0"/>
  <sheetData>
    <row r="1" spans="1:1" customHeight="1" ht="23.45">
      <c r="A1" s="2" t="s">
        <v>252</v>
      </c>
    </row>
    <row r="3" spans="1:1">
      <c r="A3" t="s">
        <v>253</v>
      </c>
    </row>
    <row r="5" spans="1:1">
      <c r="A5" t="s">
        <v>254</v>
      </c>
    </row>
    <row r="6" spans="1:1">
      <c r="A6" s="1" t="s">
        <v>255</v>
      </c>
    </row>
    <row r="9" spans="1:1">
      <c r="A9" t="s">
        <v>256</v>
      </c>
    </row>
    <row r="10" spans="1:1">
      <c r="A10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2024-01-29T13:25:39+08:00</dcterms:modified>
  <dc:title/>
  <dc:description/>
  <dc:subject/>
  <cp:keywords/>
  <cp:category/>
</cp:coreProperties>
</file>