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>
    <definedName name="_xlnm.Print_Area" localSheetId="0">'Form 7 - DFU'!$A$1:$I$102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<sst xmlns="http://schemas.openxmlformats.org/spreadsheetml/2006/main" uniqueCount="132">
  <si>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FDP Form 7 - 20% Development Fund Utilization</t>
  </si>
  <si>
    <t>UTILIZATION OF THE 20%  OF THE NATIONAL TAX ALLOTMENT</t>
  </si>
  <si>
    <t>REGION:                               CARAGA 13</t>
  </si>
  <si>
    <t>CALENDAR YEAR:            2023</t>
  </si>
  <si>
    <t>PROVINCE:                          SURIGAO DEL NORTE</t>
  </si>
  <si>
    <t>QUARTER:                                 1</t>
  </si>
  <si>
    <t>CITY/MUNICIPALITY:      SURIGAO CITY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</si>
  <si>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</si>
  <si>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</si>
  <si>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</si>
  <si>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</si>
  <si>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</si>
  <si>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</si>
  <si>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</si>
  <si>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</si>
  <si>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</si>
  <si>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</si>
  <si>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 DEVELOPMENT</t>
  </si>
  <si>
    <t>Land:</t>
  </si>
  <si>
    <t>Lot Acquisition for Barangay Relocation Site in Brgy. Balibayon</t>
  </si>
  <si>
    <t>Brgy. Balibayon</t>
  </si>
  <si>
    <t>Jan. 2023</t>
  </si>
  <si>
    <t>Total Land</t>
  </si>
  <si>
    <t>Water Supply:</t>
  </si>
  <si>
    <t>Construction of Water System, Phase 1</t>
  </si>
  <si>
    <t>Brgy. Day-asan</t>
  </si>
  <si>
    <t>Brgy. Buenavista</t>
  </si>
  <si>
    <t>Brgy. Libuac</t>
  </si>
  <si>
    <t>Brgy. Alang-Alang</t>
  </si>
  <si>
    <t>Brgy. Catadman</t>
  </si>
  <si>
    <t>Brgy. Baybay</t>
  </si>
  <si>
    <t>Brgy. Cantiasay</t>
  </si>
  <si>
    <t>Brgy. San Jose</t>
  </si>
  <si>
    <t>Brgy. Manjagao</t>
  </si>
  <si>
    <t>Brgy. Bitaugan</t>
  </si>
  <si>
    <t>Brgy. Aurora</t>
  </si>
  <si>
    <t>Total Water Supply</t>
  </si>
  <si>
    <t>Power Supply Systems:</t>
  </si>
  <si>
    <t>Installation of Solar Street Lights</t>
  </si>
  <si>
    <t>Brgy. Rizal</t>
  </si>
  <si>
    <t>Brgy. Cagniog</t>
  </si>
  <si>
    <t>Brgy. Sukailang</t>
  </si>
  <si>
    <t>Total Power Supply Systems</t>
  </si>
  <si>
    <t>School Buildings:</t>
  </si>
  <si>
    <t>Construction of Daycare Center, Phase 1</t>
  </si>
  <si>
    <t>Brgy. Danawan</t>
  </si>
  <si>
    <t>Total School Buildings</t>
  </si>
  <si>
    <t>Hospital and Health Center:</t>
  </si>
  <si>
    <t>Construction of Barangay Health Center, Phase 1</t>
  </si>
  <si>
    <t>Brgy. Punta Bilar</t>
  </si>
  <si>
    <t>Rehabilitation of Birthing Facility, Phase 1</t>
  </si>
  <si>
    <t>Brgy. Sidlakan</t>
  </si>
  <si>
    <t>Rehabilitation of Health Center, Phase 1</t>
  </si>
  <si>
    <t>Brgy. Sugbay</t>
  </si>
  <si>
    <t>Total Hospital and Health Center</t>
  </si>
  <si>
    <t>Other Structures:</t>
  </si>
  <si>
    <t>Rehabilitation of Evacuation Center, Phase 1</t>
  </si>
  <si>
    <t>Brgy. Alegria</t>
  </si>
  <si>
    <t>Rehabilitation of Covered Court/Evacuation Center, Phase 1</t>
  </si>
  <si>
    <t>Brgy. Bilabid</t>
  </si>
  <si>
    <t>Rehabilitation of Multi-Purpose Gym, Phase 1</t>
  </si>
  <si>
    <t>Brgy. Talisay</t>
  </si>
  <si>
    <t>Brgy. Nonoc</t>
  </si>
  <si>
    <t>Brgy. San Pedro</t>
  </si>
  <si>
    <t>Total Other Structures</t>
  </si>
  <si>
    <t>Information and Communication Technology Equipment:</t>
  </si>
  <si>
    <t>Installation of Closed Circuit Television (CCTV)</t>
  </si>
  <si>
    <t>Total Information and Communication Technology Equipment</t>
  </si>
  <si>
    <t>TOTAL SOCIAL DEVELOPMENT PROJECTS</t>
  </si>
  <si>
    <t>ECONOMIC DEVELOPMENT</t>
  </si>
  <si>
    <t>Agricultural Development:</t>
  </si>
  <si>
    <t>Construction of Breeder Farm</t>
  </si>
  <si>
    <t>Brgy. Mabini</t>
  </si>
  <si>
    <t>Total Agricultural Development</t>
  </si>
  <si>
    <t>Tourism Development:</t>
  </si>
  <si>
    <t>Improvement of Luneta nan Surigao, Phase 1</t>
  </si>
  <si>
    <t>Brgy. Washington</t>
  </si>
  <si>
    <t>Total Tourism Development</t>
  </si>
  <si>
    <t>Other Development Projects:</t>
  </si>
  <si>
    <t>Road Networks</t>
  </si>
  <si>
    <t>Construction of Cagniog (CASETTA) - Luna (Bernadette Area Equipment)Road</t>
  </si>
  <si>
    <t>Brgys. Cagniog to Luna</t>
  </si>
  <si>
    <t>Improvement of NRJ Balibayon - Sitio Tunga-Tunga - Silop Road</t>
  </si>
  <si>
    <t>Brgys. Balibayon to Silop</t>
  </si>
  <si>
    <t>Improvement of File - Pinaypayan - Brazil Road</t>
  </si>
  <si>
    <t>Brgy. Mat-i</t>
  </si>
  <si>
    <t>Construction of Danao - Mat-I road, Phase 1</t>
  </si>
  <si>
    <t>Construction of Gonzales Bridge, Phase 1</t>
  </si>
  <si>
    <t>Construction of Road at Purok Perlas including Drainage</t>
  </si>
  <si>
    <t>Brgy. Taft</t>
  </si>
  <si>
    <t>Rehabilitation/Reconstruction of Road including Drainage, Phase 1</t>
  </si>
  <si>
    <t>Concreting of P. Quinto Street, Phase 1</t>
  </si>
  <si>
    <t>Brgy. San Juan</t>
  </si>
  <si>
    <t>Construction of Cagniog-Luna Bus Terminal Road, Phase 1</t>
  </si>
  <si>
    <t>Brgy. Luna</t>
  </si>
  <si>
    <t>Concreting of Road from Purok 1 to Purok 2, Phase 1</t>
  </si>
  <si>
    <t>Brgy. Canlanipa</t>
  </si>
  <si>
    <t>Concreting of Villamon Road, Phase 1</t>
  </si>
  <si>
    <t>Sitio Villamon, Brgy. Nabago</t>
  </si>
  <si>
    <t>Concreting of Purok 2 to Relocation Site, Phase 2</t>
  </si>
  <si>
    <t>Brgy. Orok</t>
  </si>
  <si>
    <t>Concreting of Purok 1 and 2 Road, Phase 1</t>
  </si>
  <si>
    <t>Brgy. San Roque</t>
  </si>
  <si>
    <t>Construction of Hanging/Foot Bridge at Sitio Panggabuon, Phase 1</t>
  </si>
  <si>
    <t>Brgy. Bonifacio</t>
  </si>
  <si>
    <t>Total Other Development Projects</t>
  </si>
  <si>
    <t>Loan Amortization:</t>
  </si>
  <si>
    <t>LBP - Construction of 3rd Floor Existing Commercial Building</t>
  </si>
  <si>
    <t>LBP - Acquiisition of Heavy Equipment</t>
  </si>
  <si>
    <t>DBP - Finance Various Projects</t>
  </si>
  <si>
    <t>Total Loan Amortization</t>
  </si>
  <si>
    <t>TOTAL ECONOMIC DEVELOPMENT</t>
  </si>
  <si>
    <t>ENVIRONMENTAL MANAGEMENT</t>
  </si>
  <si>
    <t>Flood Control System:</t>
  </si>
  <si>
    <t>Rehabilitation/Upgrading of Drainage along the Streets of Vasquez - Rizal -Gimena - Gonzales to Surigao River</t>
  </si>
  <si>
    <t>Construction of Seawall</t>
  </si>
  <si>
    <t>Brgy. Sabang</t>
  </si>
  <si>
    <t>Rehabilitation of Seawall</t>
  </si>
  <si>
    <t>Total Flood Control System</t>
  </si>
  <si>
    <t>Construction/Establishment of Cagniog Forest Park, Phase 1</t>
  </si>
  <si>
    <t>TOTAL ENVIRONMENTAL MANAGEMENT</t>
  </si>
  <si>
    <t>GRAND TOTAL</t>
  </si>
  <si>
    <t>We hereby certify that we have reviewed the contents and hereby attest to the veracity and correctness of tha data or information contained in this document.</t>
  </si>
  <si>
    <t>ATTY. JEFFREY P. GALIDO</t>
  </si>
  <si>
    <t>PABLO YVES L. DUMLAO II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</si>
  <si>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</si>
  <si>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</si>
  <si>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</si>
  <si>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</si>
  <si>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</si>
  <si>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</si>
  <si>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v1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</si>
</sst>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2060"/>
      <name val="Calibri"/>
    </font>
    <font>
      <b val="1"/>
      <i val="0"/>
      <strike val="0"/>
      <u val="none"/>
      <sz val="11"/>
      <color rgb="FF00B05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4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general" vertical="top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left" vertical="top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left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center" vertical="center" textRotation="0" wrapText="true" shrinkToFit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2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center" vertical="top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top" textRotation="0" wrapText="false" shrinkToFit="false"/>
      <protection locked="false"/>
    </xf>
    <xf xfId="0" fontId="0" numFmtId="164" fillId="2" borderId="3" applyFont="0" applyNumberFormat="1" applyFill="0" applyBorder="1" applyAlignment="1" applyProtection="true">
      <alignment horizontal="general" vertical="top" textRotation="0" wrapText="false" shrinkToFit="false"/>
      <protection locked="false"/>
    </xf>
    <xf xfId="0" fontId="0" numFmtId="10" fillId="2" borderId="2" applyFont="0" applyNumberFormat="1" applyFill="0" applyBorder="1" applyAlignment="1">
      <alignment horizontal="center" vertical="top" textRotation="0" wrapText="false" shrinkToFit="false"/>
    </xf>
    <xf xfId="0" fontId="0" numFmtId="10" fillId="2" borderId="2" applyFont="0" applyNumberFormat="1" applyFill="0" applyBorder="1" applyAlignment="1" applyProtection="true">
      <alignment horizontal="center" vertical="top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general" vertical="top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left" vertical="top" textRotation="0" wrapText="true" shrinkToFit="false"/>
      <protection locked="false"/>
    </xf>
    <xf xfId="0" fontId="4" numFmtId="164" fillId="2" borderId="2" applyFont="1" applyNumberFormat="1" applyFill="0" applyBorder="1" applyAlignment="1" applyProtection="true">
      <alignment horizontal="center" vertical="top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left" vertical="top" textRotation="0" wrapText="tru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5" numFmtId="0" fillId="2" borderId="2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5" numFmtId="164" fillId="2" borderId="2" applyFont="1" applyNumberFormat="1" applyFill="0" applyBorder="1" applyAlignment="1" applyProtection="true">
      <alignment horizontal="center" vertical="top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1" numFmtId="164" fillId="2" borderId="2" applyFont="1" applyNumberFormat="1" applyFill="0" applyBorder="1" applyAlignment="1" applyProtection="true">
      <alignment horizontal="center" vertical="top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general" vertical="top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false"/>
    </xf>
    <xf xfId="0" fontId="6" numFmtId="0" fillId="2" borderId="2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general" vertical="top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2"/>
  <sheetViews>
    <sheetView tabSelected="1" workbookViewId="0" showGridLines="true" showRowColHeaders="1">
      <selection activeCell="B100" sqref="B100"/>
    </sheetView>
  </sheetViews>
  <sheetFormatPr defaultRowHeight="14.4" outlineLevelRow="0" outlineLevelCol="0"/>
  <cols>
    <col min="1" max="1" width="45.140625" customWidth="true" style="4"/>
    <col min="2" max="2" width="19.28515625" customWidth="true" style="4"/>
    <col min="3" max="3" width="15.7109375" customWidth="true" style="4"/>
    <col min="4" max="4" width="14.140625" customWidth="true" style="4"/>
    <col min="5" max="5" width="13.140625" customWidth="true" style="4"/>
    <col min="6" max="6" width="11.42578125" customWidth="true" style="4"/>
    <col min="7" max="7" width="15" customWidth="true" style="4"/>
    <col min="8" max="8" width="13.42578125" customWidth="true" style="4"/>
    <col min="9" max="9" width="14.85546875" customWidth="true" style="4"/>
    <col min="10" max="10" width="15.7109375" customWidth="true" style="4"/>
    <col min="11" max="11" width="8.85546875" customWidth="true" style="4"/>
  </cols>
  <sheetData>
    <row r="1" spans="1:11">
      <c r="A1" s="10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11">
      <c r="A4" s="6"/>
      <c r="B4" s="6"/>
      <c r="C4" s="6"/>
      <c r="D4" s="6"/>
      <c r="E4" s="6"/>
    </row>
    <row r="5" spans="1:11">
      <c r="A5" s="11" t="s">
        <v>2</v>
      </c>
      <c r="B5" s="12"/>
      <c r="C5" s="7"/>
      <c r="D5" s="12" t="s">
        <v>3</v>
      </c>
      <c r="E5" s="7"/>
    </row>
    <row r="6" spans="1:11">
      <c r="A6" s="13" t="s">
        <v>4</v>
      </c>
      <c r="B6" s="14"/>
      <c r="C6" s="9"/>
      <c r="D6" s="37" t="s">
        <v>5</v>
      </c>
      <c r="E6" s="9"/>
    </row>
    <row r="7" spans="1:11">
      <c r="A7" s="13" t="s">
        <v>6</v>
      </c>
      <c r="B7" s="6"/>
      <c r="D7" s="1"/>
    </row>
    <row r="8" spans="1:11">
      <c r="A8" s="8"/>
    </row>
    <row r="9" spans="1:11">
      <c r="A9" s="23" t="s">
        <v>7</v>
      </c>
      <c r="B9" s="24" t="s">
        <v>8</v>
      </c>
      <c r="C9" s="24" t="s">
        <v>9</v>
      </c>
      <c r="D9" s="24" t="s">
        <v>10</v>
      </c>
      <c r="E9" s="23" t="s">
        <v>11</v>
      </c>
      <c r="F9" s="24" t="s">
        <v>12</v>
      </c>
      <c r="G9" s="24"/>
      <c r="H9" s="23" t="s">
        <v>13</v>
      </c>
      <c r="I9" s="24" t="s">
        <v>14</v>
      </c>
    </row>
    <row r="10" spans="1:11">
      <c r="A10" s="23"/>
      <c r="B10" s="24"/>
      <c r="C10" s="24"/>
      <c r="D10" s="24"/>
      <c r="E10" s="24"/>
      <c r="F10" s="23" t="s">
        <v>15</v>
      </c>
      <c r="G10" s="23" t="s">
        <v>16</v>
      </c>
      <c r="H10" s="24"/>
      <c r="I10" s="24"/>
    </row>
    <row r="11" spans="1:11">
      <c r="A11" s="26"/>
      <c r="B11" s="25"/>
      <c r="C11" s="25"/>
      <c r="D11" s="25"/>
      <c r="E11" s="25"/>
      <c r="F11" s="25"/>
      <c r="G11" s="25"/>
      <c r="H11" s="25"/>
      <c r="I11" s="25"/>
    </row>
    <row r="12" spans="1:11">
      <c r="A12" s="34" t="s">
        <v>17</v>
      </c>
      <c r="B12" s="17"/>
      <c r="C12" s="28"/>
      <c r="D12" s="18"/>
      <c r="E12" s="18"/>
      <c r="F12" s="18"/>
      <c r="G12" s="28"/>
      <c r="H12" s="18"/>
      <c r="I12" s="18"/>
    </row>
    <row r="13" spans="1:11">
      <c r="A13" s="39" t="s">
        <v>18</v>
      </c>
      <c r="B13" s="17"/>
      <c r="C13" s="28"/>
      <c r="D13" s="18"/>
      <c r="E13" s="18"/>
      <c r="F13" s="18"/>
      <c r="G13" s="28"/>
      <c r="H13" s="18"/>
      <c r="I13" s="18"/>
    </row>
    <row r="14" spans="1:11" customHeight="1" ht="30">
      <c r="A14" s="19" t="s">
        <v>19</v>
      </c>
      <c r="B14" s="17" t="s">
        <v>20</v>
      </c>
      <c r="C14" s="29">
        <v>1223535.38</v>
      </c>
      <c r="D14" s="30" t="s">
        <v>21</v>
      </c>
      <c r="E14" s="30"/>
      <c r="F14" s="32">
        <f>G14/C14</f>
        <v>0</v>
      </c>
      <c r="G14" s="29"/>
      <c r="H14" s="30"/>
      <c r="I14" s="30"/>
    </row>
    <row r="15" spans="1:11">
      <c r="A15" s="40" t="s">
        <v>22</v>
      </c>
      <c r="B15" s="41"/>
      <c r="C15" s="42">
        <f>SUM(C14)</f>
        <v>1223535.38</v>
      </c>
      <c r="D15" s="30"/>
      <c r="E15" s="30"/>
      <c r="F15" s="32"/>
      <c r="G15" s="29"/>
      <c r="H15" s="30"/>
      <c r="I15" s="30"/>
    </row>
    <row r="16" spans="1:11">
      <c r="A16" s="39" t="s">
        <v>23</v>
      </c>
      <c r="B16" s="17"/>
      <c r="C16" s="29"/>
      <c r="D16" s="30"/>
      <c r="E16" s="30"/>
      <c r="F16" s="33"/>
      <c r="G16" s="29"/>
      <c r="H16" s="30"/>
      <c r="I16" s="30"/>
    </row>
    <row r="17" spans="1:11">
      <c r="A17" s="19" t="s">
        <v>24</v>
      </c>
      <c r="B17" s="17" t="s">
        <v>25</v>
      </c>
      <c r="C17" s="29">
        <v>1450000</v>
      </c>
      <c r="D17" s="30" t="s">
        <v>21</v>
      </c>
      <c r="E17" s="30"/>
      <c r="F17" s="32">
        <f>G17/C17</f>
        <v>0</v>
      </c>
      <c r="G17" s="29"/>
      <c r="H17" s="30"/>
      <c r="I17" s="30"/>
    </row>
    <row r="18" spans="1:11">
      <c r="A18" s="19" t="s">
        <v>24</v>
      </c>
      <c r="B18" s="17" t="s">
        <v>26</v>
      </c>
      <c r="C18" s="29">
        <v>1450000</v>
      </c>
      <c r="D18" s="30" t="s">
        <v>21</v>
      </c>
      <c r="E18" s="30"/>
      <c r="F18" s="32">
        <f>G18/C18</f>
        <v>0</v>
      </c>
      <c r="G18" s="29"/>
      <c r="H18" s="30"/>
      <c r="I18" s="30"/>
    </row>
    <row r="19" spans="1:11">
      <c r="A19" s="19" t="s">
        <v>24</v>
      </c>
      <c r="B19" s="17" t="s">
        <v>27</v>
      </c>
      <c r="C19" s="29">
        <v>1450000</v>
      </c>
      <c r="D19" s="30" t="s">
        <v>21</v>
      </c>
      <c r="E19" s="30"/>
      <c r="F19" s="32">
        <f>G19/C19</f>
        <v>0</v>
      </c>
      <c r="G19" s="29"/>
      <c r="H19" s="30"/>
      <c r="I19" s="30"/>
    </row>
    <row r="20" spans="1:11">
      <c r="A20" s="19" t="s">
        <v>24</v>
      </c>
      <c r="B20" s="17" t="s">
        <v>28</v>
      </c>
      <c r="C20" s="29">
        <v>1450000</v>
      </c>
      <c r="D20" s="30" t="s">
        <v>21</v>
      </c>
      <c r="E20" s="30"/>
      <c r="F20" s="32">
        <f>G20/C20</f>
        <v>0</v>
      </c>
      <c r="G20" s="29"/>
      <c r="H20" s="30"/>
      <c r="I20" s="30"/>
    </row>
    <row r="21" spans="1:11">
      <c r="A21" s="19" t="s">
        <v>24</v>
      </c>
      <c r="B21" s="17" t="s">
        <v>29</v>
      </c>
      <c r="C21" s="29">
        <v>829000</v>
      </c>
      <c r="D21" s="30" t="s">
        <v>21</v>
      </c>
      <c r="E21" s="30"/>
      <c r="F21" s="32">
        <f>G21/C21</f>
        <v>0</v>
      </c>
      <c r="G21" s="29"/>
      <c r="H21" s="30"/>
      <c r="I21" s="30"/>
    </row>
    <row r="22" spans="1:11">
      <c r="A22" s="19" t="s">
        <v>24</v>
      </c>
      <c r="B22" s="17" t="s">
        <v>30</v>
      </c>
      <c r="C22" s="29">
        <v>1450000</v>
      </c>
      <c r="D22" s="30" t="s">
        <v>21</v>
      </c>
      <c r="E22" s="30"/>
      <c r="F22" s="32">
        <f>G22/C22</f>
        <v>0</v>
      </c>
      <c r="G22" s="29"/>
      <c r="H22" s="30"/>
      <c r="I22" s="30"/>
    </row>
    <row r="23" spans="1:11">
      <c r="A23" s="19" t="s">
        <v>24</v>
      </c>
      <c r="B23" s="17" t="s">
        <v>31</v>
      </c>
      <c r="C23" s="29">
        <v>1450000</v>
      </c>
      <c r="D23" s="30" t="s">
        <v>21</v>
      </c>
      <c r="E23" s="30"/>
      <c r="F23" s="32">
        <f>G23/C23</f>
        <v>0</v>
      </c>
      <c r="G23" s="29"/>
      <c r="H23" s="30"/>
      <c r="I23" s="30"/>
    </row>
    <row r="24" spans="1:11">
      <c r="A24" s="19" t="s">
        <v>24</v>
      </c>
      <c r="B24" s="17" t="s">
        <v>32</v>
      </c>
      <c r="C24" s="29">
        <v>1400000</v>
      </c>
      <c r="D24" s="30" t="s">
        <v>21</v>
      </c>
      <c r="E24" s="30"/>
      <c r="F24" s="32">
        <f>G24/C24</f>
        <v>0</v>
      </c>
      <c r="G24" s="29"/>
      <c r="H24" s="30"/>
      <c r="I24" s="30"/>
    </row>
    <row r="25" spans="1:11">
      <c r="A25" s="19" t="s">
        <v>24</v>
      </c>
      <c r="B25" s="17" t="s">
        <v>33</v>
      </c>
      <c r="C25" s="29">
        <v>1450000</v>
      </c>
      <c r="D25" s="30" t="s">
        <v>21</v>
      </c>
      <c r="E25" s="30"/>
      <c r="F25" s="32">
        <f>G25/C25</f>
        <v>0</v>
      </c>
      <c r="G25" s="29"/>
      <c r="H25" s="30"/>
      <c r="I25" s="30"/>
    </row>
    <row r="26" spans="1:11">
      <c r="A26" s="19" t="s">
        <v>24</v>
      </c>
      <c r="B26" s="17" t="s">
        <v>34</v>
      </c>
      <c r="C26" s="29">
        <v>1400000</v>
      </c>
      <c r="D26" s="30" t="s">
        <v>21</v>
      </c>
      <c r="E26" s="30"/>
      <c r="F26" s="32">
        <f>G26/C26</f>
        <v>0</v>
      </c>
      <c r="G26" s="29"/>
      <c r="H26" s="30"/>
      <c r="I26" s="30"/>
    </row>
    <row r="27" spans="1:11">
      <c r="A27" s="19" t="s">
        <v>24</v>
      </c>
      <c r="B27" s="17" t="s">
        <v>35</v>
      </c>
      <c r="C27" s="29">
        <v>1450000</v>
      </c>
      <c r="D27" s="30" t="s">
        <v>21</v>
      </c>
      <c r="E27" s="30"/>
      <c r="F27" s="32">
        <f>G27/C27</f>
        <v>0</v>
      </c>
      <c r="G27" s="29"/>
      <c r="H27" s="30"/>
      <c r="I27" s="30"/>
    </row>
    <row r="28" spans="1:11">
      <c r="A28" s="40" t="s">
        <v>36</v>
      </c>
      <c r="B28" s="41"/>
      <c r="C28" s="42">
        <f>SUM(C17:C27)</f>
        <v>15229000</v>
      </c>
      <c r="D28" s="30"/>
      <c r="E28" s="30"/>
      <c r="F28" s="32"/>
      <c r="G28" s="29"/>
      <c r="H28" s="30"/>
      <c r="I28" s="30"/>
    </row>
    <row r="29" spans="1:11">
      <c r="A29" s="39" t="s">
        <v>37</v>
      </c>
      <c r="B29" s="17"/>
      <c r="C29" s="29"/>
      <c r="D29" s="30"/>
      <c r="E29" s="30"/>
      <c r="F29" s="33"/>
      <c r="G29" s="29"/>
      <c r="H29" s="30"/>
      <c r="I29" s="30"/>
    </row>
    <row r="30" spans="1:11">
      <c r="A30" s="19" t="s">
        <v>38</v>
      </c>
      <c r="B30" s="17" t="s">
        <v>39</v>
      </c>
      <c r="C30" s="29">
        <v>3450000</v>
      </c>
      <c r="D30" s="30" t="s">
        <v>21</v>
      </c>
      <c r="E30" s="30"/>
      <c r="F30" s="32">
        <f>G30/C30</f>
        <v>0</v>
      </c>
      <c r="G30" s="29"/>
      <c r="H30" s="30"/>
      <c r="I30" s="30"/>
    </row>
    <row r="31" spans="1:11">
      <c r="A31" s="19" t="s">
        <v>38</v>
      </c>
      <c r="B31" s="17" t="s">
        <v>40</v>
      </c>
      <c r="C31" s="29">
        <v>1380000</v>
      </c>
      <c r="D31" s="30" t="s">
        <v>21</v>
      </c>
      <c r="E31" s="30"/>
      <c r="F31" s="32">
        <f>G31/C31</f>
        <v>0</v>
      </c>
      <c r="G31" s="29"/>
      <c r="H31" s="30"/>
      <c r="I31" s="30"/>
    </row>
    <row r="32" spans="1:11">
      <c r="A32" s="19" t="s">
        <v>38</v>
      </c>
      <c r="B32" s="17" t="s">
        <v>41</v>
      </c>
      <c r="C32" s="29">
        <v>1380000</v>
      </c>
      <c r="D32" s="30" t="s">
        <v>21</v>
      </c>
      <c r="E32" s="30"/>
      <c r="F32" s="32">
        <f>G32/C32</f>
        <v>0</v>
      </c>
      <c r="G32" s="29"/>
      <c r="H32" s="30"/>
      <c r="I32" s="30"/>
    </row>
    <row r="33" spans="1:11">
      <c r="A33" s="40" t="s">
        <v>42</v>
      </c>
      <c r="B33" s="41"/>
      <c r="C33" s="42">
        <f>SUM(C30:C32)</f>
        <v>6210000</v>
      </c>
      <c r="D33" s="30"/>
      <c r="E33" s="30"/>
      <c r="F33" s="33"/>
      <c r="G33" s="29"/>
      <c r="H33" s="30"/>
      <c r="I33" s="30"/>
    </row>
    <row r="34" spans="1:11">
      <c r="A34" s="39" t="s">
        <v>43</v>
      </c>
      <c r="B34" s="17"/>
      <c r="C34" s="29"/>
      <c r="D34" s="30"/>
      <c r="E34" s="30"/>
      <c r="F34" s="33"/>
      <c r="G34" s="29"/>
      <c r="H34" s="30"/>
      <c r="I34" s="30"/>
    </row>
    <row r="35" spans="1:11">
      <c r="A35" s="19" t="s">
        <v>44</v>
      </c>
      <c r="B35" s="17" t="s">
        <v>45</v>
      </c>
      <c r="C35" s="29">
        <v>1380000</v>
      </c>
      <c r="D35" s="30" t="s">
        <v>21</v>
      </c>
      <c r="E35" s="30"/>
      <c r="F35" s="32">
        <f>G35/C35</f>
        <v>0</v>
      </c>
      <c r="G35" s="29"/>
      <c r="H35" s="30"/>
      <c r="I35" s="30"/>
    </row>
    <row r="36" spans="1:11">
      <c r="A36" s="40" t="s">
        <v>46</v>
      </c>
      <c r="B36" s="43"/>
      <c r="C36" s="42">
        <f>SUM(C35)</f>
        <v>1380000</v>
      </c>
      <c r="D36" s="30"/>
      <c r="E36" s="30"/>
      <c r="F36" s="33"/>
      <c r="G36" s="29"/>
      <c r="H36" s="30"/>
      <c r="I36" s="30"/>
    </row>
    <row r="37" spans="1:11">
      <c r="A37" s="39" t="s">
        <v>47</v>
      </c>
      <c r="B37" s="17"/>
      <c r="C37" s="29"/>
      <c r="D37" s="30"/>
      <c r="E37" s="30"/>
      <c r="F37" s="33"/>
      <c r="G37" s="29"/>
      <c r="H37" s="30"/>
      <c r="I37" s="30"/>
    </row>
    <row r="38" spans="1:11" customHeight="1" ht="30">
      <c r="A38" s="19" t="s">
        <v>48</v>
      </c>
      <c r="B38" s="17" t="s">
        <v>39</v>
      </c>
      <c r="C38" s="29">
        <v>3450000</v>
      </c>
      <c r="D38" s="30" t="s">
        <v>21</v>
      </c>
      <c r="E38" s="30"/>
      <c r="F38" s="32">
        <f>G38/C38</f>
        <v>0</v>
      </c>
      <c r="G38" s="29"/>
      <c r="H38" s="30"/>
      <c r="I38" s="30"/>
    </row>
    <row r="39" spans="1:11" customHeight="1" ht="30">
      <c r="A39" s="19" t="s">
        <v>48</v>
      </c>
      <c r="B39" s="17" t="s">
        <v>49</v>
      </c>
      <c r="C39" s="29">
        <v>1380000</v>
      </c>
      <c r="D39" s="30" t="s">
        <v>21</v>
      </c>
      <c r="E39" s="30"/>
      <c r="F39" s="32">
        <f>G39/C39</f>
        <v>0</v>
      </c>
      <c r="G39" s="29"/>
      <c r="H39" s="30"/>
      <c r="I39" s="30"/>
    </row>
    <row r="40" spans="1:11">
      <c r="A40" s="19" t="s">
        <v>50</v>
      </c>
      <c r="B40" s="17" t="s">
        <v>51</v>
      </c>
      <c r="C40" s="29">
        <v>1380000</v>
      </c>
      <c r="D40" s="30" t="s">
        <v>21</v>
      </c>
      <c r="E40" s="30"/>
      <c r="F40" s="32">
        <f>G40/C40</f>
        <v>0</v>
      </c>
      <c r="G40" s="29"/>
      <c r="H40" s="30"/>
      <c r="I40" s="30"/>
    </row>
    <row r="41" spans="1:11">
      <c r="A41" s="19" t="s">
        <v>52</v>
      </c>
      <c r="B41" s="17" t="s">
        <v>53</v>
      </c>
      <c r="C41" s="29">
        <v>1380000</v>
      </c>
      <c r="D41" s="30" t="s">
        <v>21</v>
      </c>
      <c r="E41" s="30"/>
      <c r="F41" s="32">
        <f>G41/C41</f>
        <v>0</v>
      </c>
      <c r="G41" s="29"/>
      <c r="H41" s="30"/>
      <c r="I41" s="30"/>
    </row>
    <row r="42" spans="1:11">
      <c r="A42" s="40" t="s">
        <v>54</v>
      </c>
      <c r="B42" s="43"/>
      <c r="C42" s="42">
        <f>SUM(C38:C41)</f>
        <v>7590000</v>
      </c>
      <c r="D42" s="30"/>
      <c r="E42" s="30"/>
      <c r="F42" s="33"/>
      <c r="G42" s="29"/>
      <c r="H42" s="30"/>
      <c r="I42" s="30"/>
    </row>
    <row r="43" spans="1:11">
      <c r="A43" s="39" t="s">
        <v>55</v>
      </c>
      <c r="B43" s="17"/>
      <c r="C43" s="29"/>
      <c r="D43" s="30"/>
      <c r="E43" s="30"/>
      <c r="F43" s="33"/>
      <c r="G43" s="29"/>
      <c r="H43" s="30"/>
      <c r="I43" s="30"/>
    </row>
    <row r="44" spans="1:11">
      <c r="A44" s="19" t="s">
        <v>56</v>
      </c>
      <c r="B44" s="17" t="s">
        <v>57</v>
      </c>
      <c r="C44" s="29">
        <v>1380000</v>
      </c>
      <c r="D44" s="30" t="s">
        <v>21</v>
      </c>
      <c r="E44" s="30"/>
      <c r="F44" s="32">
        <f>G44/C44</f>
        <v>0</v>
      </c>
      <c r="G44" s="29"/>
      <c r="H44" s="30"/>
      <c r="I44" s="30"/>
    </row>
    <row r="45" spans="1:11" customHeight="1" ht="30">
      <c r="A45" s="19" t="s">
        <v>58</v>
      </c>
      <c r="B45" s="17" t="s">
        <v>59</v>
      </c>
      <c r="C45" s="29">
        <v>1380000</v>
      </c>
      <c r="D45" s="30" t="s">
        <v>21</v>
      </c>
      <c r="E45" s="30"/>
      <c r="F45" s="32">
        <f>G45/C45</f>
        <v>0</v>
      </c>
      <c r="G45" s="29"/>
      <c r="H45" s="30"/>
      <c r="I45" s="30"/>
    </row>
    <row r="46" spans="1:11">
      <c r="A46" s="19" t="s">
        <v>60</v>
      </c>
      <c r="B46" s="17" t="s">
        <v>61</v>
      </c>
      <c r="C46" s="29">
        <v>1380000</v>
      </c>
      <c r="D46" s="30" t="s">
        <v>21</v>
      </c>
      <c r="E46" s="30"/>
      <c r="F46" s="32">
        <f>G46/C46</f>
        <v>0</v>
      </c>
      <c r="G46" s="29"/>
      <c r="H46" s="30"/>
      <c r="I46" s="30"/>
    </row>
    <row r="47" spans="1:11" customHeight="1" ht="30">
      <c r="A47" s="19" t="s">
        <v>58</v>
      </c>
      <c r="B47" s="17" t="s">
        <v>62</v>
      </c>
      <c r="C47" s="29">
        <v>1380000</v>
      </c>
      <c r="D47" s="30" t="s">
        <v>21</v>
      </c>
      <c r="E47" s="30"/>
      <c r="F47" s="32">
        <f>G47/C47</f>
        <v>0</v>
      </c>
      <c r="G47" s="29"/>
      <c r="H47" s="30"/>
      <c r="I47" s="30"/>
    </row>
    <row r="48" spans="1:11" customHeight="1" ht="30">
      <c r="A48" s="19" t="s">
        <v>58</v>
      </c>
      <c r="B48" s="17" t="s">
        <v>63</v>
      </c>
      <c r="C48" s="29">
        <v>1380000</v>
      </c>
      <c r="D48" s="30" t="s">
        <v>21</v>
      </c>
      <c r="E48" s="30"/>
      <c r="F48" s="32">
        <f>G48/C48</f>
        <v>0</v>
      </c>
      <c r="G48" s="29"/>
      <c r="H48" s="30"/>
      <c r="I48" s="30"/>
    </row>
    <row r="49" spans="1:11">
      <c r="A49" s="40" t="s">
        <v>64</v>
      </c>
      <c r="B49" s="43"/>
      <c r="C49" s="44">
        <f>SUM(C44:C48)</f>
        <v>6900000</v>
      </c>
      <c r="D49" s="30"/>
      <c r="E49" s="30"/>
      <c r="F49" s="33"/>
      <c r="G49" s="29"/>
      <c r="H49" s="30"/>
      <c r="I49" s="30"/>
    </row>
    <row r="50" spans="1:11">
      <c r="A50" s="41" t="s">
        <v>65</v>
      </c>
      <c r="B50" s="43"/>
      <c r="C50" s="44"/>
      <c r="D50" s="30"/>
      <c r="E50" s="30"/>
      <c r="F50" s="33"/>
      <c r="G50" s="29"/>
      <c r="H50" s="30"/>
      <c r="I50" s="30"/>
    </row>
    <row r="51" spans="1:11">
      <c r="A51" s="19" t="s">
        <v>66</v>
      </c>
      <c r="B51" s="17"/>
      <c r="C51" s="29">
        <v>1311000</v>
      </c>
      <c r="D51" s="30" t="s">
        <v>21</v>
      </c>
      <c r="E51" s="30"/>
      <c r="F51" s="32">
        <f>G51/C51</f>
        <v>0</v>
      </c>
      <c r="G51" s="29"/>
      <c r="H51" s="30"/>
      <c r="I51" s="30"/>
    </row>
    <row r="52" spans="1:11">
      <c r="A52" s="45" t="s">
        <v>67</v>
      </c>
      <c r="B52" s="43"/>
      <c r="C52" s="42">
        <f>C51</f>
        <v>1311000</v>
      </c>
      <c r="D52" s="30"/>
      <c r="E52" s="30"/>
      <c r="F52" s="33"/>
      <c r="G52" s="29"/>
      <c r="H52" s="30"/>
      <c r="I52" s="30"/>
    </row>
    <row r="53" spans="1:11">
      <c r="A53" s="35" t="s">
        <v>68</v>
      </c>
      <c r="B53" s="17"/>
      <c r="C53" s="36">
        <f>C15+C28+C33+C36+C42+C49+C52</f>
        <v>39843535.38</v>
      </c>
      <c r="D53" s="30"/>
      <c r="E53" s="30"/>
      <c r="F53" s="33"/>
      <c r="G53" s="29"/>
      <c r="H53" s="30"/>
      <c r="I53" s="30"/>
    </row>
    <row r="54" spans="1:11">
      <c r="A54" s="19"/>
      <c r="B54" s="17"/>
      <c r="C54" s="29"/>
      <c r="D54" s="30"/>
      <c r="E54" s="30"/>
      <c r="F54" s="33"/>
      <c r="G54" s="29"/>
      <c r="H54" s="30"/>
      <c r="I54" s="30"/>
    </row>
    <row r="55" spans="1:11">
      <c r="A55" s="38" t="s">
        <v>69</v>
      </c>
      <c r="B55" s="17"/>
      <c r="C55" s="29"/>
      <c r="D55" s="30"/>
      <c r="E55" s="30"/>
      <c r="F55" s="33"/>
      <c r="G55" s="31"/>
      <c r="H55" s="30"/>
      <c r="I55" s="30"/>
    </row>
    <row r="56" spans="1:11">
      <c r="A56" s="41" t="s">
        <v>70</v>
      </c>
      <c r="B56" s="17"/>
      <c r="C56" s="29"/>
      <c r="D56" s="30"/>
      <c r="E56" s="30"/>
      <c r="F56" s="33"/>
      <c r="G56" s="31"/>
      <c r="H56" s="30"/>
      <c r="I56" s="30"/>
    </row>
    <row r="57" spans="1:11">
      <c r="A57" s="17" t="s">
        <v>71</v>
      </c>
      <c r="B57" s="17" t="s">
        <v>72</v>
      </c>
      <c r="C57" s="29">
        <v>3450000</v>
      </c>
      <c r="D57" s="30" t="s">
        <v>21</v>
      </c>
      <c r="E57" s="30"/>
      <c r="F57" s="32">
        <f>G57/C57</f>
        <v>0</v>
      </c>
      <c r="G57" s="31"/>
      <c r="H57" s="30"/>
      <c r="I57" s="30"/>
    </row>
    <row r="58" spans="1:11">
      <c r="A58" s="46" t="s">
        <v>73</v>
      </c>
      <c r="B58" s="17"/>
      <c r="C58" s="42">
        <f>C57</f>
        <v>3450000</v>
      </c>
      <c r="D58" s="30"/>
      <c r="E58" s="30"/>
      <c r="F58" s="33"/>
      <c r="G58" s="31"/>
      <c r="H58" s="30"/>
      <c r="I58" s="30"/>
    </row>
    <row r="59" spans="1:11">
      <c r="A59" s="41" t="s">
        <v>74</v>
      </c>
      <c r="B59" s="17"/>
      <c r="C59" s="29"/>
      <c r="D59" s="30"/>
      <c r="E59" s="30"/>
      <c r="F59" s="33"/>
      <c r="G59" s="31"/>
      <c r="H59" s="30"/>
      <c r="I59" s="30"/>
    </row>
    <row r="60" spans="1:11">
      <c r="A60" s="17" t="s">
        <v>75</v>
      </c>
      <c r="B60" s="17" t="s">
        <v>76</v>
      </c>
      <c r="C60" s="29">
        <v>3360345.68</v>
      </c>
      <c r="D60" s="30" t="s">
        <v>21</v>
      </c>
      <c r="E60" s="30"/>
      <c r="F60" s="32">
        <f>G60/C60</f>
        <v>0</v>
      </c>
      <c r="G60" s="31"/>
      <c r="H60" s="30"/>
      <c r="I60" s="30"/>
    </row>
    <row r="61" spans="1:11">
      <c r="A61" s="46" t="s">
        <v>77</v>
      </c>
      <c r="B61" s="41"/>
      <c r="C61" s="42">
        <f>C60</f>
        <v>3360345.68</v>
      </c>
      <c r="D61" s="30"/>
      <c r="E61" s="30"/>
      <c r="F61" s="33"/>
      <c r="G61" s="31"/>
      <c r="H61" s="30"/>
      <c r="I61" s="30"/>
    </row>
    <row r="62" spans="1:11">
      <c r="A62" s="41" t="s">
        <v>78</v>
      </c>
      <c r="B62" s="17"/>
      <c r="C62" s="29"/>
      <c r="D62" s="30"/>
      <c r="E62" s="30"/>
      <c r="F62" s="33"/>
      <c r="G62" s="31"/>
      <c r="H62" s="30"/>
      <c r="I62" s="30"/>
    </row>
    <row r="63" spans="1:11">
      <c r="A63" s="47" t="s">
        <v>79</v>
      </c>
      <c r="B63" s="17"/>
      <c r="C63" s="29"/>
      <c r="D63" s="30"/>
      <c r="E63" s="30"/>
      <c r="F63" s="33"/>
      <c r="G63" s="31"/>
      <c r="H63" s="30"/>
      <c r="I63" s="30"/>
    </row>
    <row r="64" spans="1:11" customHeight="1" ht="30">
      <c r="A64" s="19" t="s">
        <v>80</v>
      </c>
      <c r="B64" s="19" t="s">
        <v>81</v>
      </c>
      <c r="C64" s="29">
        <v>10350000</v>
      </c>
      <c r="D64" s="30" t="s">
        <v>21</v>
      </c>
      <c r="E64" s="30"/>
      <c r="F64" s="32">
        <f>G64/C64</f>
        <v>0</v>
      </c>
      <c r="G64" s="31"/>
      <c r="H64" s="30"/>
      <c r="I64" s="30"/>
    </row>
    <row r="65" spans="1:11" customHeight="1" ht="30">
      <c r="A65" s="19" t="s">
        <v>82</v>
      </c>
      <c r="B65" s="19" t="s">
        <v>83</v>
      </c>
      <c r="C65" s="29">
        <v>3450000</v>
      </c>
      <c r="D65" s="30" t="s">
        <v>21</v>
      </c>
      <c r="E65" s="30"/>
      <c r="F65" s="32">
        <f>G65/C65</f>
        <v>0</v>
      </c>
      <c r="G65" s="31"/>
      <c r="H65" s="30"/>
      <c r="I65" s="30"/>
    </row>
    <row r="66" spans="1:11">
      <c r="A66" s="17" t="s">
        <v>84</v>
      </c>
      <c r="B66" s="17" t="s">
        <v>85</v>
      </c>
      <c r="C66" s="29">
        <v>10350000</v>
      </c>
      <c r="D66" s="30" t="s">
        <v>21</v>
      </c>
      <c r="E66" s="30"/>
      <c r="F66" s="32">
        <f>G66/C66</f>
        <v>0</v>
      </c>
      <c r="G66" s="31"/>
      <c r="H66" s="30"/>
      <c r="I66" s="30"/>
    </row>
    <row r="67" spans="1:11">
      <c r="A67" s="17" t="s">
        <v>86</v>
      </c>
      <c r="B67" s="17" t="s">
        <v>85</v>
      </c>
      <c r="C67" s="29">
        <v>3450000</v>
      </c>
      <c r="D67" s="30" t="s">
        <v>21</v>
      </c>
      <c r="E67" s="30"/>
      <c r="F67" s="32">
        <f>G67/C67</f>
        <v>0</v>
      </c>
      <c r="G67" s="31"/>
      <c r="H67" s="30"/>
      <c r="I67" s="30"/>
    </row>
    <row r="68" spans="1:11">
      <c r="A68" s="17" t="s">
        <v>87</v>
      </c>
      <c r="B68" s="17" t="s">
        <v>76</v>
      </c>
      <c r="C68" s="29">
        <v>17250000</v>
      </c>
      <c r="D68" s="30" t="s">
        <v>21</v>
      </c>
      <c r="E68" s="30"/>
      <c r="F68" s="32">
        <f>G68/C68</f>
        <v>0</v>
      </c>
      <c r="G68" s="31"/>
      <c r="H68" s="30"/>
      <c r="I68" s="30"/>
    </row>
    <row r="69" spans="1:11" customHeight="1" ht="30">
      <c r="A69" s="19" t="s">
        <v>88</v>
      </c>
      <c r="B69" s="17" t="s">
        <v>89</v>
      </c>
      <c r="C69" s="29">
        <v>3450000</v>
      </c>
      <c r="D69" s="30" t="s">
        <v>21</v>
      </c>
      <c r="E69" s="30"/>
      <c r="F69" s="32">
        <f>G69/C69</f>
        <v>0</v>
      </c>
      <c r="G69" s="31"/>
      <c r="H69" s="30"/>
      <c r="I69" s="30"/>
    </row>
    <row r="70" spans="1:11" customHeight="1" ht="30">
      <c r="A70" s="19" t="s">
        <v>90</v>
      </c>
      <c r="B70" s="17" t="s">
        <v>76</v>
      </c>
      <c r="C70" s="29">
        <v>3450000</v>
      </c>
      <c r="D70" s="30" t="s">
        <v>21</v>
      </c>
      <c r="E70" s="30"/>
      <c r="F70" s="32">
        <f>G70/C70</f>
        <v>0</v>
      </c>
      <c r="G70" s="31"/>
      <c r="H70" s="30"/>
      <c r="I70" s="30"/>
    </row>
    <row r="71" spans="1:11">
      <c r="A71" s="19" t="s">
        <v>91</v>
      </c>
      <c r="B71" s="17" t="s">
        <v>92</v>
      </c>
      <c r="C71" s="29">
        <v>2760000</v>
      </c>
      <c r="D71" s="30" t="s">
        <v>21</v>
      </c>
      <c r="E71" s="30"/>
      <c r="F71" s="32">
        <f>G71/C71</f>
        <v>0</v>
      </c>
      <c r="G71" s="31"/>
      <c r="H71" s="30"/>
      <c r="I71" s="30"/>
    </row>
    <row r="72" spans="1:11" customHeight="1" ht="30">
      <c r="A72" s="19" t="s">
        <v>93</v>
      </c>
      <c r="B72" s="17" t="s">
        <v>94</v>
      </c>
      <c r="C72" s="29">
        <v>3450000</v>
      </c>
      <c r="D72" s="30" t="s">
        <v>21</v>
      </c>
      <c r="E72" s="30"/>
      <c r="F72" s="32">
        <f>G72/C72</f>
        <v>0</v>
      </c>
      <c r="G72" s="31"/>
      <c r="H72" s="30"/>
      <c r="I72" s="30"/>
    </row>
    <row r="73" spans="1:11" customHeight="1" ht="30">
      <c r="A73" s="19" t="s">
        <v>95</v>
      </c>
      <c r="B73" s="17" t="s">
        <v>96</v>
      </c>
      <c r="C73" s="29">
        <v>2070000</v>
      </c>
      <c r="D73" s="30" t="s">
        <v>21</v>
      </c>
      <c r="E73" s="30"/>
      <c r="F73" s="32">
        <f>G73/C73</f>
        <v>0</v>
      </c>
      <c r="G73" s="31"/>
      <c r="H73" s="30"/>
      <c r="I73" s="30"/>
    </row>
    <row r="74" spans="1:11" customHeight="1" ht="30">
      <c r="A74" s="19" t="s">
        <v>97</v>
      </c>
      <c r="B74" s="19" t="s">
        <v>98</v>
      </c>
      <c r="C74" s="29">
        <v>1380000</v>
      </c>
      <c r="D74" s="30" t="s">
        <v>21</v>
      </c>
      <c r="E74" s="30"/>
      <c r="F74" s="32">
        <f>G74/C74</f>
        <v>0</v>
      </c>
      <c r="G74" s="31"/>
      <c r="H74" s="30"/>
      <c r="I74" s="30"/>
    </row>
    <row r="75" spans="1:11">
      <c r="A75" s="19" t="s">
        <v>99</v>
      </c>
      <c r="B75" s="17" t="s">
        <v>100</v>
      </c>
      <c r="C75" s="29">
        <v>1380000</v>
      </c>
      <c r="D75" s="30" t="s">
        <v>21</v>
      </c>
      <c r="E75" s="30"/>
      <c r="F75" s="32">
        <f>G75/C75</f>
        <v>0</v>
      </c>
      <c r="G75" s="31"/>
      <c r="H75" s="30"/>
      <c r="I75" s="30"/>
    </row>
    <row r="76" spans="1:11">
      <c r="A76" s="19" t="s">
        <v>101</v>
      </c>
      <c r="B76" s="17" t="s">
        <v>102</v>
      </c>
      <c r="C76" s="29">
        <v>1380000</v>
      </c>
      <c r="D76" s="30" t="s">
        <v>21</v>
      </c>
      <c r="E76" s="30"/>
      <c r="F76" s="32">
        <f>G76/C76</f>
        <v>0</v>
      </c>
      <c r="G76" s="31"/>
      <c r="H76" s="30"/>
      <c r="I76" s="30"/>
    </row>
    <row r="77" spans="1:11" customHeight="1" ht="30">
      <c r="A77" s="19" t="s">
        <v>103</v>
      </c>
      <c r="B77" s="17" t="s">
        <v>104</v>
      </c>
      <c r="C77" s="29">
        <v>1380000</v>
      </c>
      <c r="D77" s="30" t="s">
        <v>21</v>
      </c>
      <c r="E77" s="30"/>
      <c r="F77" s="32">
        <f>G77/C77</f>
        <v>0</v>
      </c>
      <c r="G77" s="31"/>
      <c r="H77" s="30"/>
      <c r="I77" s="30"/>
    </row>
    <row r="78" spans="1:11">
      <c r="A78" s="46" t="s">
        <v>105</v>
      </c>
      <c r="B78" s="17"/>
      <c r="C78" s="42">
        <f>SUM(C64:C77)</f>
        <v>65550000</v>
      </c>
      <c r="D78" s="30"/>
      <c r="E78" s="30"/>
      <c r="F78" s="32"/>
      <c r="G78" s="31"/>
      <c r="H78" s="30"/>
      <c r="I78" s="30"/>
    </row>
    <row r="79" spans="1:11">
      <c r="A79" s="39" t="s">
        <v>106</v>
      </c>
      <c r="B79" s="17"/>
      <c r="C79" s="29"/>
      <c r="D79" s="30"/>
      <c r="E79" s="30"/>
      <c r="F79" s="32"/>
      <c r="G79" s="31"/>
      <c r="H79" s="30"/>
      <c r="I79" s="30"/>
    </row>
    <row r="80" spans="1:11" customHeight="1" ht="30">
      <c r="A80" s="19" t="s">
        <v>107</v>
      </c>
      <c r="B80" s="17"/>
      <c r="C80" s="29">
        <v>436340.98</v>
      </c>
      <c r="D80" s="30" t="s">
        <v>21</v>
      </c>
      <c r="E80" s="30"/>
      <c r="F80" s="32">
        <f>G80/C80</f>
        <v>0.28469611082599</v>
      </c>
      <c r="G80" s="31">
        <v>124224.58</v>
      </c>
      <c r="H80" s="30"/>
      <c r="I80" s="30"/>
    </row>
    <row r="81" spans="1:11">
      <c r="A81" s="19" t="s">
        <v>108</v>
      </c>
      <c r="B81" s="17"/>
      <c r="C81" s="29">
        <v>27403475.88</v>
      </c>
      <c r="D81" s="30" t="s">
        <v>21</v>
      </c>
      <c r="E81" s="30"/>
      <c r="F81" s="32">
        <f>G81/C81</f>
        <v>0.26952701738799</v>
      </c>
      <c r="G81" s="31">
        <v>7385977.12</v>
      </c>
      <c r="H81" s="30"/>
      <c r="I81" s="30"/>
    </row>
    <row r="82" spans="1:11">
      <c r="A82" s="19" t="s">
        <v>109</v>
      </c>
      <c r="B82" s="17"/>
      <c r="C82" s="29">
        <v>39967368.28</v>
      </c>
      <c r="D82" s="30" t="s">
        <v>21</v>
      </c>
      <c r="E82" s="30"/>
      <c r="F82" s="32">
        <f>G82/C82</f>
        <v>0</v>
      </c>
      <c r="G82" s="31"/>
      <c r="H82" s="30"/>
      <c r="I82" s="30"/>
    </row>
    <row r="83" spans="1:11">
      <c r="A83" s="40" t="s">
        <v>110</v>
      </c>
      <c r="B83" s="17"/>
      <c r="C83" s="42">
        <f>SUM(C80:C82)</f>
        <v>67807185.14</v>
      </c>
      <c r="D83" s="30" t="s">
        <v>21</v>
      </c>
      <c r="E83" s="30"/>
      <c r="F83" s="33"/>
      <c r="G83" s="42">
        <f>SUM(G80:G82)</f>
        <v>7510201.7</v>
      </c>
      <c r="H83" s="30"/>
      <c r="I83" s="30"/>
    </row>
    <row r="84" spans="1:11">
      <c r="A84" s="38" t="s">
        <v>111</v>
      </c>
      <c r="B84" s="17"/>
      <c r="C84" s="36">
        <f>C58+C61+C78+C83</f>
        <v>140167530.82</v>
      </c>
      <c r="D84" s="30" t="s">
        <v>21</v>
      </c>
      <c r="E84" s="30"/>
      <c r="F84" s="33"/>
      <c r="G84" s="36">
        <f>G58+G61+G78+G83</f>
        <v>7510201.7</v>
      </c>
      <c r="H84" s="30"/>
      <c r="I84" s="30"/>
    </row>
    <row r="85" spans="1:11">
      <c r="A85" s="19"/>
      <c r="B85" s="17"/>
      <c r="C85" s="29"/>
      <c r="D85" s="30" t="s">
        <v>21</v>
      </c>
      <c r="E85" s="30"/>
      <c r="F85" s="33"/>
      <c r="G85" s="31"/>
      <c r="H85" s="30"/>
      <c r="I85" s="30"/>
    </row>
    <row r="86" spans="1:11">
      <c r="A86" s="34" t="s">
        <v>112</v>
      </c>
      <c r="B86" s="17"/>
      <c r="C86" s="29"/>
      <c r="D86" s="30" t="s">
        <v>21</v>
      </c>
      <c r="E86" s="30"/>
      <c r="F86" s="33"/>
      <c r="G86" s="29"/>
      <c r="H86" s="30"/>
      <c r="I86" s="30"/>
    </row>
    <row r="87" spans="1:11">
      <c r="A87" s="45" t="s">
        <v>113</v>
      </c>
      <c r="B87" s="17"/>
      <c r="C87" s="29"/>
      <c r="D87" s="30" t="s">
        <v>21</v>
      </c>
      <c r="E87" s="30"/>
      <c r="F87" s="33"/>
      <c r="G87" s="29"/>
      <c r="H87" s="30"/>
      <c r="I87" s="30"/>
    </row>
    <row r="88" spans="1:11" customHeight="1" ht="45">
      <c r="A88" s="48" t="s">
        <v>114</v>
      </c>
      <c r="B88" s="17" t="s">
        <v>76</v>
      </c>
      <c r="C88" s="29">
        <v>7659000</v>
      </c>
      <c r="D88" s="30" t="s">
        <v>21</v>
      </c>
      <c r="E88" s="30"/>
      <c r="F88" s="32">
        <f>G88/C88</f>
        <v>0</v>
      </c>
      <c r="G88" s="29"/>
      <c r="H88" s="30"/>
      <c r="I88" s="30"/>
    </row>
    <row r="89" spans="1:11">
      <c r="A89" s="16" t="s">
        <v>115</v>
      </c>
      <c r="B89" s="17" t="s">
        <v>116</v>
      </c>
      <c r="C89" s="29">
        <v>3450000</v>
      </c>
      <c r="D89" s="30" t="s">
        <v>21</v>
      </c>
      <c r="E89" s="30"/>
      <c r="F89" s="32">
        <f>G89/C89</f>
        <v>0</v>
      </c>
      <c r="G89" s="29"/>
      <c r="H89" s="30"/>
      <c r="I89" s="30"/>
    </row>
    <row r="90" spans="1:11">
      <c r="A90" s="16" t="s">
        <v>117</v>
      </c>
      <c r="B90" s="17" t="s">
        <v>61</v>
      </c>
      <c r="C90" s="29">
        <v>1400000</v>
      </c>
      <c r="D90" s="30" t="s">
        <v>21</v>
      </c>
      <c r="E90" s="30"/>
      <c r="F90" s="32">
        <f>G90/C90</f>
        <v>0</v>
      </c>
      <c r="G90" s="29"/>
      <c r="H90" s="30"/>
      <c r="I90" s="30"/>
    </row>
    <row r="91" spans="1:11">
      <c r="A91" s="46" t="s">
        <v>118</v>
      </c>
      <c r="B91" s="17"/>
      <c r="C91" s="42">
        <f>SUM(C88:C90)</f>
        <v>12509000</v>
      </c>
      <c r="D91" s="30"/>
      <c r="E91" s="30"/>
      <c r="F91" s="32"/>
      <c r="G91" s="29"/>
      <c r="H91" s="30"/>
      <c r="I91" s="30"/>
    </row>
    <row r="92" spans="1:11">
      <c r="A92" s="45" t="s">
        <v>55</v>
      </c>
      <c r="B92" s="17"/>
      <c r="C92" s="29"/>
      <c r="D92" s="30"/>
      <c r="E92" s="30"/>
      <c r="F92" s="32"/>
      <c r="G92" s="29"/>
      <c r="H92" s="30"/>
      <c r="I92" s="30"/>
    </row>
    <row r="93" spans="1:11" customHeight="1" ht="30">
      <c r="A93" s="48" t="s">
        <v>119</v>
      </c>
      <c r="B93" s="17" t="s">
        <v>40</v>
      </c>
      <c r="C93" s="29">
        <v>3450000</v>
      </c>
      <c r="D93" s="30" t="s">
        <v>21</v>
      </c>
      <c r="E93" s="30"/>
      <c r="F93" s="32">
        <f>G93/C93</f>
        <v>0</v>
      </c>
      <c r="G93" s="29"/>
      <c r="H93" s="30"/>
      <c r="I93" s="30"/>
    </row>
    <row r="94" spans="1:11">
      <c r="A94" s="46" t="s">
        <v>64</v>
      </c>
      <c r="B94" s="17"/>
      <c r="C94" s="42">
        <f>SUM(C93)</f>
        <v>3450000</v>
      </c>
      <c r="D94" s="30"/>
      <c r="E94" s="30"/>
      <c r="F94" s="33"/>
      <c r="G94" s="29"/>
      <c r="H94" s="30"/>
      <c r="I94" s="30"/>
    </row>
    <row r="95" spans="1:11">
      <c r="A95" s="34" t="s">
        <v>120</v>
      </c>
      <c r="B95" s="17"/>
      <c r="C95" s="36">
        <f>C91+C94</f>
        <v>15959000</v>
      </c>
      <c r="D95" s="30"/>
      <c r="E95" s="30"/>
      <c r="F95" s="33"/>
      <c r="G95" s="36"/>
      <c r="H95" s="30"/>
      <c r="I95" s="30"/>
    </row>
    <row r="96" spans="1:11">
      <c r="A96" s="34" t="s">
        <v>121</v>
      </c>
      <c r="B96" s="17"/>
      <c r="C96" s="36">
        <f>C53+C84+C95</f>
        <v>195970066.2</v>
      </c>
      <c r="D96" s="30"/>
      <c r="E96" s="30"/>
      <c r="F96" s="33"/>
      <c r="G96" s="36">
        <f>G53+G84+G95</f>
        <v>7510201.7</v>
      </c>
      <c r="H96" s="30"/>
      <c r="I96" s="30"/>
    </row>
    <row r="98" spans="1:11">
      <c r="A98" s="15" t="s">
        <v>122</v>
      </c>
      <c r="B98" s="15"/>
      <c r="C98" s="15"/>
      <c r="D98" s="15"/>
      <c r="E98" s="15"/>
      <c r="F98" s="15"/>
      <c r="G98" s="15"/>
      <c r="H98" s="15"/>
      <c r="I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</row>
    <row r="100" spans="1:11">
      <c r="C100" s="15"/>
      <c r="D100" s="15"/>
      <c r="E100" s="15"/>
      <c r="F100" s="21"/>
      <c r="G100" s="21"/>
      <c r="H100" s="15"/>
      <c r="I100" s="15"/>
    </row>
    <row r="101" spans="1:11">
      <c r="A101" s="20" t="s">
        <v>123</v>
      </c>
      <c r="B101" s="20"/>
      <c r="C101" s="15"/>
      <c r="D101" s="15"/>
      <c r="E101" s="15"/>
      <c r="F101" s="20" t="s">
        <v>124</v>
      </c>
      <c r="G101" s="21"/>
      <c r="H101" s="15"/>
      <c r="I101" s="15"/>
    </row>
    <row r="102" spans="1:11">
      <c r="A102" s="21" t="s">
        <v>125</v>
      </c>
      <c r="B102" s="21"/>
      <c r="F102" s="21" t="s">
        <v>126</v>
      </c>
      <c r="G102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9:I11"/>
    <mergeCell ref="A3:I3"/>
    <mergeCell ref="H9:H11"/>
    <mergeCell ref="A9:A11"/>
    <mergeCell ref="B9:B11"/>
    <mergeCell ref="C9:C11"/>
    <mergeCell ref="D9:D11"/>
    <mergeCell ref="E9:E11"/>
    <mergeCell ref="F9:G9"/>
    <mergeCell ref="F10:F11"/>
    <mergeCell ref="G10:G11"/>
    <mergeCell ref="A101:B101"/>
    <mergeCell ref="F100:G100"/>
    <mergeCell ref="F101:G101"/>
    <mergeCell ref="F102:G102"/>
    <mergeCell ref="A102:B102"/>
  </mergeCells>
  <printOptions gridLines="false" gridLinesSet="true" horizontalCentered="true"/>
  <pageMargins left="0.19685039370079" right="0.19685039370079" top="0.74803149606299" bottom="0.74803149606299" header="0.31496062992126" footer="0.31496062992126"/>
  <pageSetup paperSize="9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9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127</v>
      </c>
    </row>
    <row r="3" spans="1:1">
      <c r="A3" t="s">
        <v>128</v>
      </c>
    </row>
    <row r="5" spans="1:1">
      <c r="A5" t="s">
        <v>129</v>
      </c>
    </row>
    <row r="6" spans="1:1">
      <c r="A6" s="1" t="s">
        <v>130</v>
      </c>
    </row>
    <row r="9" spans="1:1">
      <c r="A9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2015-06-06T02:17:20+08:00</dcterms:created>
  <dcterms:modified xsi:type="dcterms:W3CDTF">2023-04-11T12:43:47+08:00</dcterms:modified>
  <dc:title/>
  <dc:description/>
  <dc:subject/>
  <cp:keywords/>
  <cp:category/>
</cp:coreProperties>
</file>